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105" yWindow="-105" windowWidth="19425" windowHeight="10305"/>
  </bookViews>
  <sheets>
    <sheet name="Lamp.24" sheetId="7" r:id="rId1"/>
    <sheet name="Penanggungjwb LK" sheetId="26" state="hidden" r:id="rId2"/>
    <sheet name="Bagan" sheetId="9" state="hidden" r:id="rId3"/>
  </sheets>
  <definedNames>
    <definedName name="_xlnm.Print_Area" localSheetId="0">Lamp.24!$A$1:$M$1048</definedName>
    <definedName name="_xlnm.Print_Titles" localSheetId="1">'Penanggungjwb LK'!$4:$5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6" i="7" l="1"/>
  <c r="G451" i="7"/>
  <c r="G452" i="7"/>
  <c r="G453" i="7"/>
  <c r="G454" i="7"/>
  <c r="G455" i="7"/>
  <c r="G456" i="7"/>
  <c r="G457" i="7"/>
  <c r="G458" i="7"/>
  <c r="G459" i="7"/>
  <c r="G460" i="7"/>
  <c r="G461" i="7"/>
  <c r="G462" i="7"/>
  <c r="G463" i="7"/>
  <c r="G464" i="7"/>
  <c r="G465" i="7"/>
  <c r="G161" i="7"/>
  <c r="G162" i="7"/>
  <c r="G163" i="7"/>
  <c r="G164" i="7"/>
  <c r="G166" i="7"/>
  <c r="G165" i="7" s="1"/>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2" i="7"/>
  <c r="G443" i="7"/>
  <c r="G444" i="7"/>
  <c r="G446" i="7"/>
  <c r="G447" i="7"/>
  <c r="G448" i="7"/>
  <c r="G449" i="7"/>
  <c r="G450" i="7"/>
  <c r="G63" i="7"/>
  <c r="E65" i="7"/>
  <c r="F65" i="7"/>
  <c r="G65" i="7"/>
  <c r="G72" i="7"/>
  <c r="F73" i="7"/>
  <c r="F75" i="7" s="1"/>
  <c r="E75" i="7"/>
  <c r="G89" i="7"/>
  <c r="E95" i="7"/>
  <c r="F95" i="7"/>
  <c r="E102" i="7"/>
  <c r="E108" i="7" s="1"/>
  <c r="F108" i="7"/>
  <c r="G121" i="7"/>
  <c r="G141" i="7" s="1"/>
  <c r="G122" i="7"/>
  <c r="G142" i="7" s="1"/>
  <c r="G123" i="7"/>
  <c r="G143" i="7" s="1"/>
  <c r="G124" i="7"/>
  <c r="G144" i="7" s="1"/>
  <c r="E127" i="7"/>
  <c r="F127" i="7"/>
  <c r="F135" i="7" s="1"/>
  <c r="H121" i="7" s="1"/>
  <c r="G129" i="7"/>
  <c r="G149" i="7" s="1"/>
  <c r="E141" i="7"/>
  <c r="F144" i="7"/>
  <c r="E147" i="7"/>
  <c r="F150" i="7"/>
  <c r="F151" i="7"/>
  <c r="E466" i="7"/>
  <c r="F566" i="7"/>
  <c r="F573" i="7"/>
  <c r="F575" i="7"/>
  <c r="F577" i="7"/>
  <c r="F588" i="7"/>
  <c r="F590" i="7"/>
  <c r="F594" i="7"/>
  <c r="F604" i="7"/>
  <c r="F611" i="7"/>
  <c r="F614" i="7"/>
  <c r="F617" i="7"/>
  <c r="F628" i="7"/>
  <c r="F677" i="7"/>
  <c r="F707" i="7"/>
  <c r="F714" i="7"/>
  <c r="F726" i="7"/>
  <c r="F758" i="7"/>
  <c r="F761" i="7"/>
  <c r="F768" i="7"/>
  <c r="F785" i="7"/>
  <c r="F793" i="7"/>
  <c r="F810" i="7"/>
  <c r="F820" i="7"/>
  <c r="F825" i="7"/>
  <c r="F844" i="7"/>
  <c r="F835" i="7" s="1"/>
  <c r="F856" i="7"/>
  <c r="F863" i="7"/>
  <c r="E869" i="7"/>
  <c r="F855" i="7" l="1"/>
  <c r="F869" i="7" s="1"/>
  <c r="G73" i="7"/>
  <c r="E155" i="7"/>
  <c r="G127" i="7"/>
  <c r="G147" i="7" s="1"/>
  <c r="E135" i="7"/>
  <c r="G75" i="7"/>
  <c r="F147" i="7"/>
  <c r="F155" i="7" s="1"/>
  <c r="G155" i="7" s="1"/>
  <c r="H127" i="7"/>
  <c r="H135" i="7" s="1"/>
</calcChain>
</file>

<file path=xl/sharedStrings.xml><?xml version="1.0" encoding="utf-8"?>
<sst xmlns="http://schemas.openxmlformats.org/spreadsheetml/2006/main" count="1206" uniqueCount="577">
  <si>
    <t>PEMERINTAH KOTA YOGYAKARTA</t>
  </si>
  <si>
    <t>%</t>
  </si>
  <si>
    <t>Uraian</t>
  </si>
  <si>
    <t>PENDAPATAN</t>
  </si>
  <si>
    <t>1.1</t>
  </si>
  <si>
    <t>BELANJA</t>
  </si>
  <si>
    <t>2.1</t>
  </si>
  <si>
    <t>BELANJA OPERASI</t>
  </si>
  <si>
    <t>2.1.1</t>
  </si>
  <si>
    <t>Belanja Pegawai</t>
  </si>
  <si>
    <t>2.1.2</t>
  </si>
  <si>
    <t>Belanja Barang dan Jasa</t>
  </si>
  <si>
    <t>BELANJA MODAL</t>
  </si>
  <si>
    <t>Belanja Tanah</t>
  </si>
  <si>
    <t>Belanja Peralatan dan Mesin</t>
  </si>
  <si>
    <t>Belanja Gedung dan Bangunan</t>
  </si>
  <si>
    <t>Belanja Aset Tetap Lainnya</t>
  </si>
  <si>
    <t>No.</t>
  </si>
  <si>
    <t>(Rp)</t>
  </si>
  <si>
    <t>Realisasi</t>
  </si>
  <si>
    <t>SKPD</t>
  </si>
  <si>
    <t>No</t>
  </si>
  <si>
    <t>(%)</t>
  </si>
  <si>
    <t>LRA</t>
  </si>
  <si>
    <t>Ekuitas Awal</t>
  </si>
  <si>
    <t>Ekuitas Akhir</t>
  </si>
  <si>
    <t>Lampiran : 24</t>
  </si>
  <si>
    <t>CATATAN ATAS LAPORAN KEUANGAN</t>
  </si>
  <si>
    <t>Bab I</t>
  </si>
  <si>
    <t>Pendahuluan</t>
  </si>
  <si>
    <t>Maksud dan tujuan penyusunan laporan keuangan SKPD</t>
  </si>
  <si>
    <t>1.1.1.</t>
  </si>
  <si>
    <t>Maksud penyusunan laporan keuangan SKPD adalah:</t>
  </si>
  <si>
    <t>a.</t>
  </si>
  <si>
    <t>b.</t>
  </si>
  <si>
    <t>Mengetahui nilai sumber daya ekonomi yang dimanfaatkan untuk melaksanakan kegiatan operasional, menilai kondisi keuangan, mengevaluasi efektifitas dan efisiensi SKPD dan membantu menentukan ketaatannya terhadap peraturan perundang-undangan.</t>
  </si>
  <si>
    <t>1.1.2.</t>
  </si>
  <si>
    <t>Tujuan penyusunan laporan keuangan SKPD adalah:</t>
  </si>
  <si>
    <t>Menyediakan informasi apakah cara memperoleh pendapatan dan alokasinya telah sesuai dengan target yang ditetapkan dan sesuai peraturan perundang-undangan;</t>
  </si>
  <si>
    <t>Menyediakan informasi mengenai jumlah sumber daya ekonomi yang digunakan dalam kegiatan SKPD serta hasil-hasil yang dicapai;</t>
  </si>
  <si>
    <t>c.</t>
  </si>
  <si>
    <t>1.2</t>
  </si>
  <si>
    <t>Landasan hukum penyusunan laporan keuangan SKPD</t>
  </si>
  <si>
    <t>Pengelolaan Keuangan Daerah Kota Yogyakarta Tahun Anggaran 2022 berdasarkan:</t>
  </si>
  <si>
    <t>Undang-Undang Nomor 17 Tahun 2003 tentang Keuangan Negara;</t>
  </si>
  <si>
    <t>Undang-Undang Nomor 1 Tahun 2004 tentang Perbendaharaan Negara;</t>
  </si>
  <si>
    <t>Undang-Undang Nomor 33 Tahun 2004 tentang Perimbangan Keuangan Antara Pemerintah Pusat dan Pemerintahan Daerah;</t>
  </si>
  <si>
    <t>d.</t>
  </si>
  <si>
    <t>Undang-Undang Nomor 23 Tahun 2014 tentang Pemerintahan Daerah sebagaimana telah diubah beberapa kali terakhir dengan Undang-Undang Nomor 9 Tahun 2015 tentang Perubahan Kedua atas Undang-Undang Nomor 23 Tahun 2014 tentang Pemerintahan Daerah;</t>
  </si>
  <si>
    <t>e.</t>
  </si>
  <si>
    <t>Peraturan Pemerintah Nomor 12 Tahun 2019 tentang Pengelolaan Keuangan Daerah;</t>
  </si>
  <si>
    <t>f.</t>
  </si>
  <si>
    <t>Peraturan Pemerintah Nomor 71 Tahun 2010 tentang Standar Akuntansi Pemerintahan;</t>
  </si>
  <si>
    <t>g.</t>
  </si>
  <si>
    <t>Peraturan Menteri Dalam Negeri Nomor 64 Tahun 2013 tentang Penerapan Standar Akuntansi Pemerintahan Berbasis Akrual pada Pemerintah Daerah;</t>
  </si>
  <si>
    <t>h.</t>
  </si>
  <si>
    <t>Peraturan Menteri Dalam Negeri Nomor 64 Tahun 2020 tentang Pedoman Penyusunan Anggaran Pendapatan dan Belanja Daerah Tahun Anggaran 2021;</t>
  </si>
  <si>
    <t>i.</t>
  </si>
  <si>
    <t>Peraturan Menteri Dalam Negeri Nomor 77 Tahun 2020 tentang Pedoman Teknis Pengelolaan Keuangan Daerah;</t>
  </si>
  <si>
    <t>j.</t>
  </si>
  <si>
    <t>k.</t>
  </si>
  <si>
    <t>l.</t>
  </si>
  <si>
    <t>Peraturan Walikota Yogyakarta Nomor 22 Tahun 2022 tentang Rencana Pembangunan Daerah Kota Yogyakarta Tahun 2023-2026;</t>
  </si>
  <si>
    <t>m.</t>
  </si>
  <si>
    <t>Peraturan Daerah Kota Yogyakarta No. 12 Tahun 2022 tentang Anggaran Pendapatan dan Belanja Daerah Tahun Anggaran 2023;</t>
  </si>
  <si>
    <t>n.</t>
  </si>
  <si>
    <t>Peraturan Daerah Kota Yogyakarta Nomor 7 Tahun 2023 tentang Perubahan Anggaran Pendapatan dan Belanja Daerah Tahun Anggaran 2023.</t>
  </si>
  <si>
    <t>1.3</t>
  </si>
  <si>
    <t>Sistematika penulisan catatan atas laporan keuangan SKPD</t>
  </si>
  <si>
    <t>BAB I</t>
  </si>
  <si>
    <t>PENDAHULUAN</t>
  </si>
  <si>
    <t>Memuat maksud dan tujuan penyusunan laporan keuangan pemerintah daerah, landasan hukum penyusunan laporan keuangan, dan sistematika penulisan catatan atas laporan keuangan pemerintah daerah.</t>
  </si>
  <si>
    <t>BAB II</t>
  </si>
  <si>
    <t>IKHTISAR PENCAPAIAN KINERJA KEUANGAN</t>
  </si>
  <si>
    <t>Memuat ikhtisar realisasi pencapaian kinerja APBD menurut bidang, berupa gambaran realisasi pencapaian efektivitas dan efisiensi serta kendala/hambatan yang dihadapi dalam pencapaian target.</t>
  </si>
  <si>
    <t>BAB III</t>
  </si>
  <si>
    <t>PENJELASAN POS-POS PELAPORAN KEUANGAN</t>
  </si>
  <si>
    <t>Mengungkapkan informasi yang diharuskan oleh Pernyataan Standar Akuntansi Pemerintahan yang belum disajikan dalam lembar muka laporan keuangan.</t>
  </si>
  <si>
    <t>BAB IV</t>
  </si>
  <si>
    <t>PENJELASAN ATAS INFORMASI-INFORMASI NON KEUANGAN</t>
  </si>
  <si>
    <t>Memuat informasi tentang hal-hal non keuangan yang belum diinformasikan dalam bagian manapun dari laporan keuangan, meliputi letak geografis, luas wilayah, penduduk dan informasi relevan lainnya.</t>
  </si>
  <si>
    <t>BAB V</t>
  </si>
  <si>
    <t>PENUTUP</t>
  </si>
  <si>
    <t>Memuat uraian penutup berupa kesimpulan-kesimpulan penting dari laporan keuangan Laporan Realisasi Anggaran, Neraca, Laporan Operasional dan Laporan Perubahan Ekuitas.</t>
  </si>
  <si>
    <t>Bab II</t>
  </si>
  <si>
    <t>Ikhtisar Pencapaian kinerja keuangan SKPD</t>
  </si>
  <si>
    <t>Ikhtisar realisasi pencapaian target kinerja keuangan SKPD</t>
  </si>
  <si>
    <t>Target (Rp)</t>
  </si>
  <si>
    <t>Realisasi (Rp)</t>
  </si>
  <si>
    <t>Realisasi/Target</t>
  </si>
  <si>
    <t>Surplus (defisit)</t>
  </si>
  <si>
    <t>2021/2020</t>
  </si>
  <si>
    <t>Pendapatan</t>
  </si>
  <si>
    <t>Target</t>
  </si>
  <si>
    <t xml:space="preserve">Realisasi </t>
  </si>
  <si>
    <t>Kontribusi</t>
  </si>
  <si>
    <t>% Kontribusi</t>
  </si>
  <si>
    <t>Realisasi/Total Realisasi</t>
  </si>
  <si>
    <t>Pendapatan Asli Daerah (PAD)</t>
  </si>
  <si>
    <t>Pajak Daerah</t>
  </si>
  <si>
    <t>Retribusi Daerah</t>
  </si>
  <si>
    <t>Hasil Pengelolaan Kekayaan Daerah yang Dipisahkan</t>
  </si>
  <si>
    <t>Lain-lain PAD yang Sah</t>
  </si>
  <si>
    <t>Pendapatan Daerah</t>
  </si>
  <si>
    <t>Belanja</t>
  </si>
  <si>
    <t>Proporsi</t>
  </si>
  <si>
    <t>% Proporsi</t>
  </si>
  <si>
    <t>Belanja Operasi</t>
  </si>
  <si>
    <t>Belanja Hibah</t>
  </si>
  <si>
    <t>Belanja Bantuan Sosial</t>
  </si>
  <si>
    <t>Belanja Modal</t>
  </si>
  <si>
    <t>Belanja Modal Jalan, Jaringan, dan Irigasi</t>
  </si>
  <si>
    <t>Belanja Modal Aset Lainnya</t>
  </si>
  <si>
    <t>Jumlah Belanja</t>
  </si>
  <si>
    <t>Bab III</t>
  </si>
  <si>
    <t>Penjelasan pos-pos laporan keuangan SKPD</t>
  </si>
  <si>
    <t>3.1</t>
  </si>
  <si>
    <t>Rincian dari penjelasan dari masing-masing pos-pos pelaporan keuangan SKPD</t>
  </si>
  <si>
    <t>3.1.1</t>
  </si>
  <si>
    <t>Pendapatan - LRA</t>
  </si>
  <si>
    <t>Realisasi 2023
(Rp)</t>
  </si>
  <si>
    <t>Rincian Objek</t>
  </si>
  <si>
    <t>Penjelasan :</t>
  </si>
  <si>
    <t>Uraikan realisasi pendapatan per Rincian Objek pendapatan, bandingkan dengan target, beri penjelasan mengapa dapat tercapai atau mengapa tidak tercapai.</t>
  </si>
  <si>
    <t>3.1.2</t>
  </si>
  <si>
    <t>Uraikan realisasi belanja per Rincian Objek belanja, bandingkan dengan target, beri penjelasan mengapa dapat tercapai atau mengapa tidak tercapai.</t>
  </si>
  <si>
    <t>3.1.3</t>
  </si>
  <si>
    <t>Pendapatan - LO</t>
  </si>
  <si>
    <t>Jumlah Pendapatan-LO
Per 31 Desember 2023
(Rp)</t>
  </si>
  <si>
    <t>Rincian Objek ...</t>
  </si>
  <si>
    <t>Uraikan realisasi pendapatan LO per Rincian Objek pendapatan LO, Jelaskan masing-masing apabila terjadi perbedaan dengan Laporan Realisasi Anggaran.</t>
  </si>
  <si>
    <t>3.1.4</t>
  </si>
  <si>
    <t>Beban</t>
  </si>
  <si>
    <t>Penjelasan realisasi  :</t>
  </si>
  <si>
    <t>Uraikan realisasi beban LO per Rincian Objek beban LO, Jelaskan masing-masing apabila terjadi perbedaan dengan Laporan Realisasi Anggaran.</t>
  </si>
  <si>
    <t>3.1.5</t>
  </si>
  <si>
    <t>Aset</t>
  </si>
  <si>
    <t>31 Desember 2023             (Rp)</t>
  </si>
  <si>
    <t>Uraikan per Rincian Objek Aset, beri penjelasan penambahan dan pengurangan Aset selama tahun berjalan.</t>
  </si>
  <si>
    <t>3.1.6</t>
  </si>
  <si>
    <t>Kewajiban</t>
  </si>
  <si>
    <t>Uraikan per Rincian Objek Kewajiban, beri penjelasan penambahan dan pengurangan Kewajiban selama tahun berjalan.</t>
  </si>
  <si>
    <t>3.1.7</t>
  </si>
  <si>
    <t>Ekuitas</t>
  </si>
  <si>
    <t>Uraikan per Rincian Objek Ekuitas, beri penjelasan penambahan dan pengurangan Ekuitas selama tahun berjalan.</t>
  </si>
  <si>
    <t>Bab IV</t>
  </si>
  <si>
    <t>Penjelasan atas informasi-informasi nonkeuangan SKPD</t>
  </si>
  <si>
    <t>4.1</t>
  </si>
  <si>
    <t>Struktur Organisasi</t>
  </si>
  <si>
    <t>4.2</t>
  </si>
  <si>
    <t>Tugas Pokok dan Fungsi</t>
  </si>
  <si>
    <t>Bab V</t>
  </si>
  <si>
    <t>Penutup</t>
  </si>
  <si>
    <t>5.1</t>
  </si>
  <si>
    <t>Laporan Realisasi Anggaran Pendapatan dan Belanja Daerah</t>
  </si>
  <si>
    <t>5.1.1</t>
  </si>
  <si>
    <t>5.1.1.a</t>
  </si>
  <si>
    <t>Pendapatan Asli Daerah</t>
  </si>
  <si>
    <t>1)</t>
  </si>
  <si>
    <t>2)</t>
  </si>
  <si>
    <t>3)</t>
  </si>
  <si>
    <t>4)</t>
  </si>
  <si>
    <t>5.1.2</t>
  </si>
  <si>
    <t>5.1.2.a.</t>
  </si>
  <si>
    <t>5.1.2.b.</t>
  </si>
  <si>
    <t>Belanja Modal meliputi Belanja Modal Tanah, Belanja Modal Peralatan dan Mesin, Belanja Modal Gedung dan Bangunan, Belanja Modal Jalan, Irigasi dan Jaringan, Belanja Modal Aset Tetap Lainnya, dan Belanja Modal Lainnya.</t>
  </si>
  <si>
    <t xml:space="preserve"> </t>
  </si>
  <si>
    <t>5.2</t>
  </si>
  <si>
    <t>Neraca</t>
  </si>
  <si>
    <t>5.2.1</t>
  </si>
  <si>
    <t>5.2.2</t>
  </si>
  <si>
    <t>5.2.3</t>
  </si>
  <si>
    <t>5.3</t>
  </si>
  <si>
    <t>Laporan Operasional</t>
  </si>
  <si>
    <t>5.3.1</t>
  </si>
  <si>
    <t>Pendapatan-LO</t>
  </si>
  <si>
    <t>5.3.2</t>
  </si>
  <si>
    <t>Beban-LO</t>
  </si>
  <si>
    <t>5.3.3</t>
  </si>
  <si>
    <t>Surplus/Defisit dari Kegiatan Operasional</t>
  </si>
  <si>
    <t>5.4</t>
  </si>
  <si>
    <t>Laporan Perubahan Ekuitas</t>
  </si>
  <si>
    <t>5.4.1</t>
  </si>
  <si>
    <t>5.4.2</t>
  </si>
  <si>
    <t>Surplus/Defisit LO</t>
  </si>
  <si>
    <t>Ekuitas Mutasi</t>
  </si>
  <si>
    <t>5.2.4</t>
  </si>
  <si>
    <t>2.</t>
  </si>
  <si>
    <t>Dinas Pendidikan</t>
  </si>
  <si>
    <t>Dinas Pariwisata</t>
  </si>
  <si>
    <t>Dinas Kesehatan</t>
  </si>
  <si>
    <t>BPBD</t>
  </si>
  <si>
    <t>Dinas Kebakaran</t>
  </si>
  <si>
    <t>Dinas Perhubungan</t>
  </si>
  <si>
    <t>Dinas Lingkungan Hidup</t>
  </si>
  <si>
    <t>Dinas Sosial</t>
  </si>
  <si>
    <t>Dinas Perindustrian dan Perdagangan</t>
  </si>
  <si>
    <t>Dinas Pertanian dan Pangan</t>
  </si>
  <si>
    <t>Badan Pengelolaan Keuangan dan Aset Daerah</t>
  </si>
  <si>
    <t>Inspektorat</t>
  </si>
  <si>
    <t>Dinas Pertanahan dan Tata Ruang</t>
  </si>
  <si>
    <t>Dinas Penanaman Modal dan Perizinan</t>
  </si>
  <si>
    <t>Dinas Kebudayaan</t>
  </si>
  <si>
    <t>DAFTAR PENANGGUNGJAWAB PENYUSUNAN LAPORAN KEUANGAN SKPD TA. 2016</t>
  </si>
  <si>
    <t>SKPD TAHUN 2017</t>
  </si>
  <si>
    <t>PENANGGUNG JAWAB SPJ dan LAPORAN KEUANGAN TA 2016</t>
  </si>
  <si>
    <t xml:space="preserve">KEPALA SKPD/UNIT KERJA </t>
  </si>
  <si>
    <t>Unit Kerja</t>
  </si>
  <si>
    <t>Sekretariat Dewan</t>
  </si>
  <si>
    <t>Sekretariat Daerah</t>
  </si>
  <si>
    <t>Bagian Umum</t>
  </si>
  <si>
    <t>Bagian organisasi</t>
  </si>
  <si>
    <t>Bagian Tata Pemerintahan</t>
  </si>
  <si>
    <t>Bagian Hukum</t>
  </si>
  <si>
    <t>Bagian Protokol</t>
  </si>
  <si>
    <t>Dinas Komunikasi, Informatika dan Persandian</t>
  </si>
  <si>
    <t>Bagian Teknologi Informasi dan Telematika dan</t>
  </si>
  <si>
    <t>Bagian Hubungan Masyarakat</t>
  </si>
  <si>
    <t>Bagian Administrasi dan Pengendalian Pembangunan</t>
  </si>
  <si>
    <t>Bagian Pengendalian Pembangunan</t>
  </si>
  <si>
    <t>Bagian Layanan Pengadaan</t>
  </si>
  <si>
    <t>Bagian Perekonomian</t>
  </si>
  <si>
    <t>Bagian Perekonomian, Pengembangan Pendapatan Asli Daerah dan Kerjasama</t>
  </si>
  <si>
    <t>Badan Perencanaan Daerah</t>
  </si>
  <si>
    <t>Badan Perencanaan Pembangunan Daerah</t>
  </si>
  <si>
    <t>Badan Kepegawaian Daerah Pendidikan dan Pelatihan</t>
  </si>
  <si>
    <t>Badan Kepegawaian Daerah</t>
  </si>
  <si>
    <t>Badan Lingkungan Hidup</t>
  </si>
  <si>
    <t>Dinas Pajak Daerah dan Pengelolaan Keuangan</t>
  </si>
  <si>
    <t>Dinas Perindustrian, Perdagangan, Koperasi dan Pertanian dan Dinas Pengelolaan Pasar</t>
  </si>
  <si>
    <t>Dinas Koperasi, Usaha Kecil dan Menengah, dan Tenaga Kerja</t>
  </si>
  <si>
    <t>Kantor Pengelolaan Taman Pintar dan Dinas Parbud</t>
  </si>
  <si>
    <t>Dinas Perizinan</t>
  </si>
  <si>
    <t>Dinas PU, Perum dan Kawasan Permukiman</t>
  </si>
  <si>
    <t>Dinas Kimpraswil dan DBGAD</t>
  </si>
  <si>
    <t>Dinas Dukcapil</t>
  </si>
  <si>
    <t>Dinsosnakertrans</t>
  </si>
  <si>
    <t>Satpol PP</t>
  </si>
  <si>
    <t>Dintib</t>
  </si>
  <si>
    <t>Dinas Kearsipan dan Perpustakaan Daerah</t>
  </si>
  <si>
    <t>Kantor Arpusda</t>
  </si>
  <si>
    <t>Dinas PMP dan PA</t>
  </si>
  <si>
    <t>KPMP</t>
  </si>
  <si>
    <t>Dinas Pengendalian Penduduk dan KB</t>
  </si>
  <si>
    <t>Kantor KB</t>
  </si>
  <si>
    <t>Kantor Kesbang</t>
  </si>
  <si>
    <t>Kantor Kesbangpor</t>
  </si>
  <si>
    <t>Dinas Pemuda dan OR</t>
  </si>
  <si>
    <t>RSUD</t>
  </si>
  <si>
    <t>Kec. TR</t>
  </si>
  <si>
    <t>Kec. JT</t>
  </si>
  <si>
    <t>Kec. GT</t>
  </si>
  <si>
    <t>Kec. GK</t>
  </si>
  <si>
    <t>Kec. DN</t>
  </si>
  <si>
    <t>Kec. NG</t>
  </si>
  <si>
    <t>Kec. WB</t>
  </si>
  <si>
    <t>Kec. MJ</t>
  </si>
  <si>
    <t>Kec. KT</t>
  </si>
  <si>
    <t>Kec. GM</t>
  </si>
  <si>
    <t>Kec. MG</t>
  </si>
  <si>
    <t>Kec. PA</t>
  </si>
  <si>
    <t>Kec. UH</t>
  </si>
  <si>
    <t>Kec. KG</t>
  </si>
  <si>
    <t>APBD</t>
  </si>
  <si>
    <t>BELANJA TIDAK LANGSUNG</t>
  </si>
  <si>
    <t>Belanja Bunga</t>
  </si>
  <si>
    <t>Belanja Barang</t>
  </si>
  <si>
    <t>Belanja Subsidi</t>
  </si>
  <si>
    <t>Bagi Hasil</t>
  </si>
  <si>
    <t>Bantuan Keuangan</t>
  </si>
  <si>
    <t>Belanja Tidak Tuga</t>
  </si>
  <si>
    <t>BELANJA LANGSUNG</t>
  </si>
  <si>
    <t>Belanja Modal Tanah</t>
  </si>
  <si>
    <t>Belanja Barang/Jasa</t>
  </si>
  <si>
    <t>Belanja Modal Peralatan</t>
  </si>
  <si>
    <t>Belanja Modal Gedung &amp; Bangunan</t>
  </si>
  <si>
    <t>Belanja Modal Jaringan Instalasi</t>
  </si>
  <si>
    <t>Aset Tetap Lain</t>
  </si>
  <si>
    <t>Aset Lainnya</t>
  </si>
  <si>
    <t>BELANJA TIDAK TERDUGA</t>
  </si>
  <si>
    <t>Belanja Tidak terduga</t>
  </si>
  <si>
    <t>TRANSFER</t>
  </si>
  <si>
    <t>Bagi Hasil Pajak ke Kab./Kota</t>
  </si>
  <si>
    <t>Bagi Hasil Retribusi</t>
  </si>
  <si>
    <t>Peraturan Gubernur Daerah Istimewa Yogyakarta Nomor 26 Tahun 2022 tentang Rencana Kerja Pemerintah Daerah Tahun 2023;</t>
  </si>
  <si>
    <t>SKPD KEMANTREN MERGANGSAN</t>
  </si>
  <si>
    <t>Mantri Pamong Praja</t>
  </si>
  <si>
    <t>PARGIYAT, S.I.P.</t>
  </si>
  <si>
    <t>NIP. 197305241992031002</t>
  </si>
  <si>
    <t>PROGRAM PENYELENGGARAAN KEISTIMEWAAN YOGYAKARTA URUSAN KEBUDAYAAN</t>
  </si>
  <si>
    <t>Belanja Alat/Bahan untuk Kegiatan Kantor-Alat Tulis Kantor</t>
  </si>
  <si>
    <t>Belanja Alat/Bahan untuk Kegiatan KantorBahan Cetak</t>
  </si>
  <si>
    <t>Belanja Makanan dan Minuman Rapat</t>
  </si>
  <si>
    <t>Belanja Makanan dan Minuman Aktivitas Lapangan</t>
  </si>
  <si>
    <t>Belanja Pakaian Dinas Lapangan (PDL)</t>
  </si>
  <si>
    <t>Honorarium Narasumber atau PembahasModeratorPembawa Acaradan Panitia</t>
  </si>
  <si>
    <t>Belanja Jasa Tenaga Kesenian dan Kebudayaan</t>
  </si>
  <si>
    <t>Belanja Jasa Tenaga Keamanan</t>
  </si>
  <si>
    <t>Belanja Jasa Iklan/ReklameFilmdan Pemotretan</t>
  </si>
  <si>
    <t>Belanja Sewa Electric Generating Set</t>
  </si>
  <si>
    <t>Belanja Sewa Mebel</t>
  </si>
  <si>
    <t>Belanja Sewa Alat Pendingin</t>
  </si>
  <si>
    <t>Belanja Sewa Peralatan Studio Audio</t>
  </si>
  <si>
    <t>Belanja Sewa Peralatan Umum</t>
  </si>
  <si>
    <t>Belanja Sewa Taman</t>
  </si>
  <si>
    <t>Belanja Sewa Alat Musik</t>
  </si>
  <si>
    <t>Belanja Sewa Alat Peraga Kesenian</t>
  </si>
  <si>
    <t>Belanja Perjalanan Dinas Dalam Kota</t>
  </si>
  <si>
    <t>PROGRAM PENUNJANG URUSAN PEMERINTAHAN DAERAH KABUPATEN/KOTA</t>
  </si>
  <si>
    <t>Penyusunan Dokumen Perencanaan Perangkat Daerah</t>
  </si>
  <si>
    <t>Koordinasi dan Penyusunan Dokumen RKA-SKPD</t>
  </si>
  <si>
    <t>Koordinasi dan Penyusunan Dokumen Perubahan RKA-SKPD</t>
  </si>
  <si>
    <t>Koordinasi dan Penyusunan DPA-SKPD</t>
  </si>
  <si>
    <t>Koordinasi dan Penyusunan Perubahan DPA-SKPD</t>
  </si>
  <si>
    <t>Koordinasi dan Penyusunan Laporan Capaian Kinerja dan Ikhtisar Realisasi Kinerja SKPD</t>
  </si>
  <si>
    <t>Evaluasi Kinerja Perangkat Daerah</t>
  </si>
  <si>
    <t>Penyediaan Gaji dan Tunjangan ASN</t>
  </si>
  <si>
    <t>Belanja Gaji Pokok PNS</t>
  </si>
  <si>
    <t>Belanja Tunjangan Keluarga PNS</t>
  </si>
  <si>
    <t>Belanja Tunjangan Jabatan PNS</t>
  </si>
  <si>
    <t>Belanja Tunjangan Fungsional PNS</t>
  </si>
  <si>
    <t>Belanja Tunjangan Fungsional Umum PNS</t>
  </si>
  <si>
    <t>Belanja Tunjangan Beras PNS</t>
  </si>
  <si>
    <t>Belanja Tunjangan PPh/Tunjangan Khusus PNS</t>
  </si>
  <si>
    <t>Belanja Pembulatan Gaji PNS</t>
  </si>
  <si>
    <t>Belanja Iuran Jaminan Kesehatan PNS</t>
  </si>
  <si>
    <t>Belanja Iuran Jaminan Kecelakaan Kerja PNS</t>
  </si>
  <si>
    <t>Belanja Iuran Jaminan Kematian PNS</t>
  </si>
  <si>
    <t>Belanja Iuran Simpanan Peserta Tabungan Perumahan Rakyat PNS</t>
  </si>
  <si>
    <t>Tambahan Penghasilan berdasarkan Beban Kerja PNS</t>
  </si>
  <si>
    <t>Tambahan Penghasilan berdasarkan Kondisi Kerja PNS</t>
  </si>
  <si>
    <t>Tambahan Penghasilan berdasarkan Prestasi Kerja PNS</t>
  </si>
  <si>
    <t>Penyediaan Administrasi Pelaksanaan Tugas ASN</t>
  </si>
  <si>
    <t>Pelaksanaan Penatausahaan dan Pengujian/Verifikasi Keuangan SKPD</t>
  </si>
  <si>
    <t>Koordinasi dan Pelaksanaan Akuntansi SKPD</t>
  </si>
  <si>
    <t>Koordinasi dan Penyusunan Laporan Keuangan Akhir Tahun SKPD</t>
  </si>
  <si>
    <t>Pengelolaan dan Penyiapan Bahan Tanggapan Pemeriksaan</t>
  </si>
  <si>
    <t>Koordinasi dan Penyusunan Laporan Keuangan Bulanan/Triwulanan/Semesteran SKPD</t>
  </si>
  <si>
    <t>Penyusunan Pelaporan dan Analisis Prognosis Realisasi Anggaran</t>
  </si>
  <si>
    <t>Penatausahaan Barang Milik Daerah pada SKPD</t>
  </si>
  <si>
    <t>Koordinasi dan Pelaksanaan Sistem Informasi Kepegawaian</t>
  </si>
  <si>
    <t>Penyediaan Komponen Instalasi Listrik/Penerangan Bangunan Kantor</t>
  </si>
  <si>
    <t>Belanja Alat/Bahan untuk Kegiatan Kantor-Alat Listrik</t>
  </si>
  <si>
    <t>Penyediaan Peralatan dan Perlengkapan Kantor</t>
  </si>
  <si>
    <t>Belanja Bahan-Bahan Kimia</t>
  </si>
  <si>
    <t>Belanja Alat/Bahan untuk Kegiatan KantorKertas dan Cover</t>
  </si>
  <si>
    <t>Belanja Alat/Bahan untuk Kegiatan Kantor- Bahan Komputer</t>
  </si>
  <si>
    <t>Belanja Alat/Bahan untuk Kegiatan Kantor-Perabot Kantor</t>
  </si>
  <si>
    <t>Belanja Alat/Bahan untuk Kegiatan Kantor-Alat/Bahan untuk Kegiatan Kantor Lainnya</t>
  </si>
  <si>
    <t>Penyediaan Barang Cetakan dan Penggandaan</t>
  </si>
  <si>
    <t>Penyelenggaraan Rapat Koordinasi dan Konsultasi SKPD</t>
  </si>
  <si>
    <t>Penyediaan Jasa Surat Menyurat</t>
  </si>
  <si>
    <t>Belanja Alat/Bahan untuk Kegiatan Kantor-Benda Pos</t>
  </si>
  <si>
    <t>Penyediaan Jasa KomunikasiSumber Daya Air dan Listrik</t>
  </si>
  <si>
    <t>Belanja Tagihan Telepon</t>
  </si>
  <si>
    <t>Belanja Tagihan Air</t>
  </si>
  <si>
    <t>Belanja Tagihan Listrik</t>
  </si>
  <si>
    <t>Penyediaan Jasa Pelayanan Umum Kantor</t>
  </si>
  <si>
    <t>Belanja Jasa Tenaga KetenteramanKetertiban Umumdan Perlindungan Masyarakat</t>
  </si>
  <si>
    <t>Belanja Jasa Tenaga Administrasi</t>
  </si>
  <si>
    <t>Belanja Jasa Tenaga Kebersihan</t>
  </si>
  <si>
    <t>Belanja Pembayaran PajakBeadan Perizinan</t>
  </si>
  <si>
    <t>Belanja Pengolahan Air Limbah</t>
  </si>
  <si>
    <t>Penyediaan Jasa PemeliharaanBiaya Pemeliharaan dan Pajak Kendaraan Perorangan Dinas atau Kendaraan Dinas Jabatan</t>
  </si>
  <si>
    <t>Belanja Bahan-Bahan Bakar dan Pelumas</t>
  </si>
  <si>
    <t>Belanja Suku Cadang-Suku Cadang Alat Angkutan</t>
  </si>
  <si>
    <t>Belanja Pemeliharaan Alat Angkutan-Alat Angkutan Darat Bermotor-Kendaraan Bermotor Penumpang</t>
  </si>
  <si>
    <t>Belanja Pemeliharaan Alat Angkutan-Alat Angkutan Darat Bermotor-Kendaraan Bermotor Beroda Dua</t>
  </si>
  <si>
    <t>Belanja Pemeliharaan Alat Angkutan-Alat Angkutan Darat Bermotor-Kendaraan Bermotor Beroda Tiga</t>
  </si>
  <si>
    <t>Pemeliharaan Mebel</t>
  </si>
  <si>
    <t>Belanja Pemeliharaan Alat Kantor dan Rumah Tangga-Alat Rumah Tangga-Mebel</t>
  </si>
  <si>
    <t>Belanja Pemeliharaan Alat Kantor dan Rumah Tangga-Meja dan Kursi Kerja/Rapat Pejabat-Kursi Tamu di Ruangan Pejabat</t>
  </si>
  <si>
    <t>Pemeliharaan Peralatan dan Mesin Lainnya</t>
  </si>
  <si>
    <t>Pemeliharaan/Rehabilitasi Sarana dan Prasarana Gedung Kantor atau Bangunan Lainnya</t>
  </si>
  <si>
    <t>Belanja Pemeliharaan Alat Besar-Alat Bantu-Electric Generating Set</t>
  </si>
  <si>
    <t>Belanja Pemeliharaan Alat Besar-Alat Bantu-Pompa</t>
  </si>
  <si>
    <t>Belanja Pemeliharaan Alat Kantor dan Rumah Tangga-Alat Kantor-Alat Kantor Lainnya</t>
  </si>
  <si>
    <t>Belanja Pemeliharaan Alat Kantor dan Rumah Tangga-Alat Rumah Tangga-Alat Pendingin</t>
  </si>
  <si>
    <t>Belanja Pemeliharaan Alat StudioKomunikasidan Pemancar-Alat Komunikasi-Alat Komunikasi Radio VHF</t>
  </si>
  <si>
    <t>Belanja Pemeliharaan Komputer-Komputer Unit-Personal Computer</t>
  </si>
  <si>
    <t>Belanja Pemeliharaan Komputer-Peralatan Komputer-Peralatan Komputer Lainnya</t>
  </si>
  <si>
    <t>Belanja Pemeliharaan Barang Bercorak Kesenian/Kebudayaan/Olahraga-Barang Bercorak Kesenian-Alat Musik</t>
  </si>
  <si>
    <t>PROGRAM PENYELENGGARAAN PEMERINTAHAN DAN PELAYANAN PUBLIK</t>
  </si>
  <si>
    <t>Koordinasi/Sinergi dengan Perangkat Daerah dan/atau Instansi Vertikal yang terkait dalam Pemeliharaan Sarana dan Prasarana Pelayanan Umum</t>
  </si>
  <si>
    <t>Honorarium Tim Pelaksana Kegiatan dan Sekretariat Tim Pelaksana Kegiatan</t>
  </si>
  <si>
    <t>Pelaksanaan Urusan Pemerintahan yang terkait dengan Pelayanan Perizinan Non Usaha</t>
  </si>
  <si>
    <t>Pelaksanaan Urusan Pemerintahan yang terkait dengan Nonperizinan</t>
  </si>
  <si>
    <t>Belanja Makanan dan Minuman Jamuan Tamu</t>
  </si>
  <si>
    <t>PROGRAM PEMBERDAYAAN MASYARAKAT DESA DAN KELURAHAN</t>
  </si>
  <si>
    <t>Peningkatan Efektifitas Kegiatan Pemberdayaan Masyarakat di Wilayah Kecamatan</t>
  </si>
  <si>
    <t>Peningkatan Partisipasi Masyarakat dalam Forum Musyawarah Perencanaan Pembangunan di Kelurahan</t>
  </si>
  <si>
    <t>Pembangunan Sarana dan Prasarana Kelurahan</t>
  </si>
  <si>
    <t>Belanja Pemeliharaan Bangunan Gedung-Bangunan Gedung Tempat Kerja-Bangunan Fasilitas Umum</t>
  </si>
  <si>
    <t>Belanja Pemeliharaan Bangunan Air-Bangunan Air Irigasi-Bangunan Pembuang Irigasi</t>
  </si>
  <si>
    <t>Belanja Modal Peralatan Studio Video dan Film</t>
  </si>
  <si>
    <t>Belanja Modal Rambu-Rambu Lalu Lintas Darat Lainnya</t>
  </si>
  <si>
    <t>Belanja Modal Bangunan Fasilitas Umum</t>
  </si>
  <si>
    <t>Belanja Modal Jalan Desa</t>
  </si>
  <si>
    <t>Pemberdayaan Masyarakat di Kelurahan</t>
  </si>
  <si>
    <t>Belanja Bahan-Bahan Baku</t>
  </si>
  <si>
    <t>Belanja Bahan-Bahan/Bibit Tanaman</t>
  </si>
  <si>
    <t>Belanja Bahan-Bahan Lainnya</t>
  </si>
  <si>
    <t>Honorarium Penyelenggaraan Kegiatan Pendidikan dan Pelatihan</t>
  </si>
  <si>
    <t>Belanja Kawat/Faksimili/Internet/TV Berlangganan</t>
  </si>
  <si>
    <t>Evaluasi Kelurahan</t>
  </si>
  <si>
    <t>Penyelenggaraan Lembaga Kemasyarakatan</t>
  </si>
  <si>
    <t>Fasilitasi Pengembangan Usaha Ekonomi Masyarakat</t>
  </si>
  <si>
    <t>Pencegahan Covid-19 di Tingkat Desa dan Kelurahan</t>
  </si>
  <si>
    <t>Pembinaan Penanganan Covid-19 di Tingkat Desa dan Kelurahan</t>
  </si>
  <si>
    <t>Peningkatan Ketahanan Pangan Keluarga</t>
  </si>
  <si>
    <t>Peningkatan Kesadaran Keluarga dalam Peningkatan Pendidikan dan Keterampilan untuk Mewujudkan Sumber Daya Manusia yang Berkualitas dan Berdaya Saing</t>
  </si>
  <si>
    <t>Penumbuhan Kesadaran Keluarga dalam Peningkatan Kualitas Kelestarian Lingkungan Hidup</t>
  </si>
  <si>
    <t>Belanja Barang untuk Dijual/Diserahkan kepada Masyarakat</t>
  </si>
  <si>
    <t>Belanja Jasa Juri Perlombaan/Pertandingan</t>
  </si>
  <si>
    <t>Belanja Hadiah yang Bersifat Perlombaan</t>
  </si>
  <si>
    <t>Pelatihan Keluarga Tanggap Bencana Alam</t>
  </si>
  <si>
    <t>Belanja Bahan-Isi Tabung Pemadam Kebakaran</t>
  </si>
  <si>
    <t>Penumbuhan dan Peningkatan Kesadaran Keluarga dalam Keterlibatan Perencanaan Kehidupan Menuju Keluarga Berkualitas</t>
  </si>
  <si>
    <t>Belanja Sewa Kendaraan Bermotor Penumpang</t>
  </si>
  <si>
    <t>Belanja Sewa Kendaraan Bermotor Khusus</t>
  </si>
  <si>
    <t>PROGRAM KOORDINASI KETENTRAMAN DAN KETERTIBAN UMUM</t>
  </si>
  <si>
    <t>Koordinasi/Sinergi Dengan Perangkat Daerah yang Tugas dan Fungsinya di Bidang Penegakan Peraturan Perundang-Undangan dan/atau Kepolisian Negara Republik Indonesia</t>
  </si>
  <si>
    <t>PROGRAM PENYELENGGARAAN URUSAN PEMERINTAHAN UMUM</t>
  </si>
  <si>
    <t>FasilitasiKoordinasi dan Pembinaan (BimtekSosialisasiKonsultasiWawasan Kebangsaan dan Ketahanan Nasional</t>
  </si>
  <si>
    <t>Pelaksanaan Tugas Forum Koordinasi Pimpinan di Kecamatan</t>
  </si>
  <si>
    <t>Belanja Gaji Pokok PPPK</t>
  </si>
  <si>
    <t>Belanja Tunjangan Keluarga PPPK</t>
  </si>
  <si>
    <t>Belanja Tunjangan Fungsional Umum PPPK</t>
  </si>
  <si>
    <t>Belanja Tunjangan Beras PPPK</t>
  </si>
  <si>
    <t>Belanja Tunjangan PPh/Tunjangan Khusus PPPK</t>
  </si>
  <si>
    <t>Belanja Pembulatan Gaji PPPK</t>
  </si>
  <si>
    <t>Belanja Iuran Jaminan Kesehatan PPPK</t>
  </si>
  <si>
    <t>Belanja Iuran Jaminan Kecelakaan Kerja PPPK</t>
  </si>
  <si>
    <t>Belanja Iuran Jaminan Kematian PPPK</t>
  </si>
  <si>
    <t>Pengadaan Peralatan dan Mesin Lainnya</t>
  </si>
  <si>
    <t>Belanja Modal Alat Kantor Lainnya</t>
  </si>
  <si>
    <t>Belanja Modal Mebel</t>
  </si>
  <si>
    <t>Belanja Modal Alat Pembersih</t>
  </si>
  <si>
    <t>Belanja Modal Alat Pendingin</t>
  </si>
  <si>
    <t>Belanja Modal Alat Komunikasi Telephone</t>
  </si>
  <si>
    <t>Belanja Modal Personal Computer</t>
  </si>
  <si>
    <t>Belanja Modal Peralatan Personal Computer</t>
  </si>
  <si>
    <t>Belanja Jasa Pemasangan Instalasi Telepone dan Listrik</t>
  </si>
  <si>
    <t>Belanja Jasa Konsultansi Lainnya-Jasa Manajemen
Proyek Terkait Konstruksi Pekerjaan Teknik Sipil
Lainnya</t>
  </si>
  <si>
    <t>Belanja Pemeliharaan Bangunan Gedung-Bangunan Gedung Tempat Kerja-Bangunan Gedung Kantor
Gedung Tempat Kerja-Bangunan Gedung Kantor</t>
  </si>
  <si>
    <t xml:space="preserve">Belanja Pemeliharaan Bangunan Gedung-Bangunan Gedung Tempat Tinggal-Rumah Negara Golongan III
</t>
  </si>
  <si>
    <t>Belanja Pemeliharaan Bangunan Air-Bangunan Air Irigasi</t>
  </si>
  <si>
    <t>Belanja Modal Bangunan Pembuang Irigasi</t>
  </si>
  <si>
    <t>Belanja Pemeliharaan Alat Studio Komunikasi dan Pemancar-Alat Studio-Peralatan Studio Audio</t>
  </si>
  <si>
    <t>Belanja Hibah Barang kepada Badan dan Lembaga  yang bersifat Nirlaba Sukarela dan sosial yang dibentuk berdasarkan peraturan perundang-undangan</t>
  </si>
  <si>
    <t>Belanja Hibah Barang kepada Badan dan Lembaga Nirlaba Sukarela Bersifat Sosial Kemasyarakatan</t>
  </si>
  <si>
    <t>Belanja Modal Alat Rumah Tangga Lainnya (Home Use)</t>
  </si>
  <si>
    <t>Belanja Modal Electric Generating Set</t>
  </si>
  <si>
    <t>Belanja Modal Audio Visual</t>
  </si>
  <si>
    <t>Belanja Iuran Jaminan Kesehatan bagi Non ASN</t>
  </si>
  <si>
    <t>Belanja Iuran Jaminan Kecelakaan bagi Non ASN</t>
  </si>
  <si>
    <t>Belanja Iuran Jaminan Kematian bagi Non ASN</t>
  </si>
  <si>
    <t>Belanja Jasa Pelaksanaan Transaksi Keuangan</t>
  </si>
  <si>
    <t>Pemeliharaan/Rehabilitasi Gedung Kantor dan Bangunan Lainnya</t>
  </si>
  <si>
    <t>Belanja Jasa Konsultansi Pengawasan Penataan Ruang</t>
  </si>
  <si>
    <t>Belanja Pemeliharaan Bangunan Gedung-Bangunan Gedung Tempat Kerja -Bangunan Gedung Kantor</t>
  </si>
  <si>
    <t>Belanja Pemeliharaan Bangunan Gedung-Bangunan Gedung Tempat Kerja-Taman</t>
  </si>
  <si>
    <t>Peningkatan Efektifitas Kegiatan Pemerintahan di Tingkat Kecamatan</t>
  </si>
  <si>
    <t>Belanja Alat/Bahan untuk Kegiatan Kantor-Alat Tulis</t>
  </si>
  <si>
    <t>Belanja Iuran Jaminan Kecelakaan Kerja bagi Non ASN</t>
  </si>
  <si>
    <t>Belanja Persediaan untuk
Dijual/Diserahkan-Persediaan untuk
Dijual/Diserahkan kepada Masyarakat</t>
  </si>
  <si>
    <t>Belanja Jasa Konsultansi Perencanaan Penataan Ruang-Jasa Perencanaan Wilayah</t>
  </si>
  <si>
    <t>Belanja Jasa Konsultansi Berorientasi Layanan-Jasa Studi Penelitian dan Bantuan Teknik</t>
  </si>
  <si>
    <t>Pelaksanaan Urusan Pemerintahan yang terkait dengan Kewenangan Lain yang Dilimpahkan</t>
  </si>
  <si>
    <t>Belanja Sewa Kendaraan Bermotor Angkutan Barang</t>
  </si>
  <si>
    <t>Belanja Penambah Daya Tahan Tubuh</t>
  </si>
  <si>
    <t>Harmonisasi Hubungan Dengan Tokoh Agama dan Tokoh Masyarakat</t>
  </si>
  <si>
    <t>Belanja Alat/Bahan untuk Kegiatan Kantor Bahan untuk Kegiatan Kantor Lainnya</t>
  </si>
  <si>
    <t>Belanja Jasa Tenaga KEamanan</t>
  </si>
  <si>
    <t>Belanja Modal Bangunan Gedung Kantor</t>
  </si>
  <si>
    <t>Belanja Hibah Barang kepada Badan dan Lembaga yang Bersifat NirlabaSukarela dan Sosial yang Dibentuk Berdasarkan Peraturan Perundang-Undangan</t>
  </si>
  <si>
    <t>Pajak Daerah sebesar Rp0 atau 0% dari target;</t>
  </si>
  <si>
    <t>Hasil Pengelolaan Kekayaan Daerah yang dipisahkan sebesar Rp 0  atau 0% dari target;</t>
  </si>
  <si>
    <t>Lain-lain PAD yang sah sebesar Rp 0 atau 0% dari target.</t>
  </si>
  <si>
    <t>Belanja Bantuan Sosial yang dianggarkan sebesar Rp 0 terealisasi sebesar Rp0 atau x0% dari anggaran.</t>
  </si>
  <si>
    <t>Tabel 2.7 Anggaran  dan Realisasi Belanja APBD Tahun Anggaran 2024 Berdasarkan Program, Kegiatan dan Sub Kegiatan</t>
  </si>
  <si>
    <t>Tambahan Penghasilan berdasarkan Beban Kerja PPPK</t>
  </si>
  <si>
    <t>Tambahan Penghasilan berdasarkan Prestasi Kerja PPPK</t>
  </si>
  <si>
    <t>Penyusunan Perencanaan Kebutuhan Barang Milik Daerah SKPD</t>
  </si>
  <si>
    <t>Rekonsiliasi dan Penyusunan Laporan Barang Milik Daerah pada SKPD</t>
  </si>
  <si>
    <t>Pendataan dan Pengolahan Administrasi Kepegawaian</t>
  </si>
  <si>
    <t>Monitoring Evaluasi dan Penilaian Kinerja Pegawai</t>
  </si>
  <si>
    <t>Penyediaan Peralatan Rumah Tangga</t>
  </si>
  <si>
    <t>Penyediaan Jasa Pemeliharaan Biaya Pemeliharaan dan Pajak Kendaraan Perorangan Dinas atau Kendaraan Dinas Jabatan</t>
  </si>
  <si>
    <t>Penyediaan Jasa Pemeliharaan Biaya Pemeliharaan Pajak dan Perizinan Kendaraan Dinas Operasional atau Lapangan</t>
  </si>
  <si>
    <t>Belanja Pemeliharaan Alat Kantor dan Rumah Tangga-Alat Kantor-Alat Penyimpan Perlengkapan Kantor</t>
  </si>
  <si>
    <t>Belanja Pemeliharaan Alat Bengkel dan Alat Ukur-Alat Bengkel Bermesin-Perkakas Bengkel Kayu</t>
  </si>
  <si>
    <t>Belanja Pemeliharaan Alat StudioKomunikasidan Pemancar-Alat Komunikasi-Alat Komunikasi Radio SSB</t>
  </si>
  <si>
    <t>Belanja Pemeliharaan Komputer-Peralatan Komputer-Peralatan Personal Computer</t>
  </si>
  <si>
    <t>Belanja Sewa Bangunan Gedung Tempat Pertemuan</t>
  </si>
  <si>
    <t>Belanja Jasa Tenaga Pendidikan</t>
  </si>
  <si>
    <t>Fasilitasi Koordinasi dan Pembinaan (Bimtek Sosialisasi Konsultasi Wawasan Kebangsaan dan Ketahanan Nasional</t>
  </si>
  <si>
    <t>Pemanfaatan Ruang Satuan Ruang Strategis Sumbu Filosofis</t>
  </si>
  <si>
    <t>Tabel 2.8 Perkembangan Realisasi Belanja APBD Tahun Anggaran 2023 dan 2024 Berdasarkan Program, Kegiatan dan Sub Kegiatan</t>
  </si>
  <si>
    <t>Tabel 2.5 Anggaran  dan Realisasi Belanja APBD Tahun Anggaran 2024 Berdasarkan Jenis Belanja</t>
  </si>
  <si>
    <t>Bahan bakar pelumas</t>
  </si>
  <si>
    <t>Belanja Sewa Tempat pertemuan</t>
  </si>
  <si>
    <t>STRUKTUR ORGANISASI KEMANTREN</t>
  </si>
  <si>
    <t>SESUAI PERATURAN WALIKOTA YOGYAKARTA NOMOR 121 TAHUN 2020 TENTANG KEDUDUKAN, SUSUNAN ORGANISASI, TUGAS, FUNGSI, DAN TATA KERJA KEMANTREN DAN KELURAHAN</t>
  </si>
  <si>
    <t>Sesuai dengan Peraturan Walikota Yogyakarta No. 121 Tahun 2020, Kemantren mempunya tugas dan fungsi sebagai berikut:</t>
  </si>
  <si>
    <t>Tugas :</t>
  </si>
  <si>
    <t>Kemantren mempunyai tugas mengoordinasikan penyelenggaraan pemerintahan umum, ketenteraman dan ketertiban umum, perekonomian dan pembangunan, kesejahteraan masyarakat, pelayanan umum, dan melaksanakan penugasan urusan keistimewaan pada tingkat Kemantren.</t>
  </si>
  <si>
    <t>Fungsi:</t>
  </si>
  <si>
    <t>a.  pengoordinasian perencanaan penyelenggaraan pemerintahan umum, ketenteraman dan ketertiban umum, perekonomian dan pembangunan, kesejahteraan masyarakat, pelayanan umum, dan melaksanakan penugasan urusan keistimewaan pada tingkat Kemantren;</t>
  </si>
  <si>
    <t>b. pengoordinasian tugas dan fungsi unsur organisasi Kemantren;</t>
  </si>
  <si>
    <t>c. penyelenggaraan kegiatan pemerintahan umum di tingkat Kemantren;</t>
  </si>
  <si>
    <t>d. penyelenggaraan kegiatan ketenteraman dan ketertiban di tingkat Kemantren;</t>
  </si>
  <si>
    <t>e  Penyelenggaraan kegiatan perekonomian dan pembangunan di tingkat Kemantren;</t>
  </si>
  <si>
    <t>f.  penyelenggaraan kegiatan pemberdayaan dan kesejahteraan masyarakat di tingkat Kemantren;</t>
  </si>
  <si>
    <t>g. penyelenggaraan pembinaan teknis kelembagaan pemberdayaan masyarakat di tingkat Kemantren;</t>
  </si>
  <si>
    <t>h.  penyelenggaraan kegiatan pelayanan umum di tingkat Kemantren;</t>
  </si>
  <si>
    <t>i.   penerbitan dokumen perizinan dan/atau dokumen nonperizinan sesuai kewenangan Kemantren;</t>
  </si>
  <si>
    <t>j.  pengoordinasian dan fasilitasi kegiatan pemerintahan yang dilakukan oleh instansi pemerintah di tingkat Kemantren;</t>
  </si>
  <si>
    <t>k.  Pelaksanaan pembinaan dan pengawasan penyelenggaraan kegiatan Kelurahan;</t>
  </si>
  <si>
    <t>l.   pengoordinasian pelaksanaan sebagian kewenangan yang dilimpahkan oleh Walikota;</t>
  </si>
  <si>
    <t>m.  Pengoordinasian pelaksanaan penugasan keistimewaan di tingkat Kemantren;</t>
  </si>
  <si>
    <t>n.   pengoordinasian pelaksanaan kegiatan kesekretariatan Kemantren;</t>
  </si>
  <si>
    <t>o.  pembinaan dan pengoordinasian penyelenggaraan tugas dan fungsi kelompok jabatan fungsional pada Kemantren;</t>
  </si>
  <si>
    <t>p.  pengoordinasian penyelenggaraan pengelolaan kearsipan dan perpustakaan Kemantren;</t>
  </si>
  <si>
    <t>q.  pengoordinasian pelaksanaan reformasi birokrasi, sistem pengendalian internal pemerintah, zona integritas, ketatalaksanaan, dan budaya pemerintahan Kemantren;</t>
  </si>
  <si>
    <t>r.   pengoordinasian tindak lanjut laporan hasil pemeriksaan;</t>
  </si>
  <si>
    <t>s.  pengoordinasian pelaksanaan pemantauan, pengendalian, evaluasi, dan penyusunan laporan pelaksanaan tugas Kemantren; dan</t>
  </si>
  <si>
    <t>t.   pelaksanaan fungsi lain yang diberikan oleh atasan sesuai dengan bidang tugas Kemantren.</t>
  </si>
  <si>
    <t>Tabel 2.2 Perkembangan Realisasi APBD Tahun Anggaran 2023 dan 2024</t>
  </si>
  <si>
    <t>UNTUK TAHUN YANG BERAKHIR SAMPAI DENGAN 30 JUNI 2024</t>
  </si>
  <si>
    <t>Menyediakan informasi mengenai perubahan posisi keuangan SKPD, apakah mengalami kenaikan atau penurunan, sebagai akibat kegiatan yang dilakukan selama Tahun Anggaran 2024.</t>
  </si>
  <si>
    <t>Menyediakan informasi yang relevan mengenai posisi keuangan dan seluruh transaksi yang dilakukan oleh SKPD selama periode pelaporan tahun 2024; dan</t>
  </si>
  <si>
    <t>Sistematika penulisan catatan atas laporan keuangan Tahun Anggaran 2024 adalah sebagai berikut:</t>
  </si>
  <si>
    <t>Tabel 2.1 Realisasi APBD Tahun Anggaran 2024</t>
  </si>
  <si>
    <t xml:space="preserve"> X</t>
  </si>
  <si>
    <t>Tabel 2.3 Anggaran dan Realisasi Pendapatan APBD Tahun Anggaran Juni 2024 Berdasarkan Jenis Pendapatan</t>
  </si>
  <si>
    <t>tidak ada target pendapatan karena retribusi makam sudah di gratiskan . Real diisi pendapatan diterima dimuka</t>
  </si>
  <si>
    <t>Realisasi Anggaran Pendapatan dan Belanja Daerah Tahun Anggaran 2024 dan perkembangannya dibanding Realisasi Anggaran Pendapatan dan Belanja Daerah Tahun Anggaran 2023 dapat dilihat pada tabel berikut.</t>
  </si>
  <si>
    <t>Realisasi 2024
(Rp)</t>
  </si>
  <si>
    <t>Dari uraian Laporan Keuangan SKPD Tahun Anggaran 2024 pada bab terdahulu dapat disimpulkan sebagai berikut:</t>
  </si>
  <si>
    <t>Belanja Operasi meliputi Belanja Pegawai, Belanja Barang dan Jasa, Belanja Hibah, dan Belanja Bantuan Sosial.  Proporsi Belanja Operasi  terhadap Belanja sebesar xx%. Realisasi Belanja Operasi pada Tahun Anggaran 2024 sebesar Rp xx meningkat sebesar xx% dibanding realisasi Tahun Anggaran 2023 sebesar Rp xx.</t>
  </si>
  <si>
    <t>Belanja Modal meliputi Belanja Tanah, Belanja Peralatan dan Mesin, Belanja Gedung dan Bangunan, Belanja Modal Jalan, Jaringan dan Irigasi, Belanja Aset Tetap Lainnya, Belanja Modal Aset Lainnya. Proporsi Belanja Modal  terhadap Belanja sebesar xx%. Realisasi Belanja Modal pada Tahun Anggaran 2024 sebesar Rp xx atau sebesar xx% dari Anggaran Tahun 2024 sebesar Rp xx meningkat sebesar xx% dibanding realisasi Tahun Anggaran 2023 sebesar Rp xx. Gambaran lebih lengkap realisasi Belanja Oerasi dan Belanja Modal Tahun Anggaran 2024 dapat dilihat pada tabel berikut.</t>
  </si>
  <si>
    <t>Tabel 2.6 Perkembangan Realisasi Belanja APBD Tahun Anggaran 2023 dan 2024 Berdasarkan Jenis Belanja</t>
  </si>
  <si>
    <t>Tabel 2.4 Perkembangan Realisasi APBD Tahun Anggaran 2023 dan 2024 Berdasarkan Jenis Pendapatan</t>
  </si>
  <si>
    <t xml:space="preserve">Realisasi Belanja SKPD Tahun Anggaran 2024 sebesar Rp 7.026.489.227,00 atau 55,00% dari target sebesar Rp 12.776.275.612,00 </t>
  </si>
  <si>
    <t>Pendapatan Asli Daerah APBD Tahun Anggaran 2024 terealisasi sebesar Rp.22.363.749,97  yang terdiri dari :</t>
  </si>
  <si>
    <t>Hasil Retribusi Daerah sebesar Rp 22.363.749,97;</t>
  </si>
  <si>
    <t>Realisasi belanja APBD Tahun Anggaran 2024 sebesar Rp 7.026.489.227 atau 55,00% dari anggaran yang terdiri dari Belanja Operasi dan Belanja Modal.</t>
  </si>
  <si>
    <t>Realisasi Belanja Operasional sebesar Rp 5.101.691.739 atau sebesar 39,93% dari anggaran. Belanja operasi meliputi Belanja Pegawai, Belanja Barang dan Jasa, Belanja Hibah, Belanja Bantuan Sosial.</t>
  </si>
  <si>
    <t>Belanja Pegawai yang dianggarkan sebesar Rp 5.136.051.079  terealisasi sebesar Rp 2.787.183.060 atau 51.63% dari anggaran. Belanja Barang dan Jasa dianggarkan sebesar Rp 5.070.566.080 terealisasi sebesar Rp 1.995.730.441  atau sebesar 39.36% dari anggaran.</t>
  </si>
  <si>
    <t>Belanja hibah dianggarkan sebesar Rp 2.171.022.432 terealisasi Rp 245.978.238 atau 11,33% dari anggaran.</t>
  </si>
  <si>
    <t>Jumlah Pendapatan-LO tahun 2024 sebesar Rp 13.258.750,03 yang terdiri dari Pendapatan Asli Daerah-LO sebesar Rp 13.258.750,03</t>
  </si>
  <si>
    <t>Ekuitas awal sebesar Rp 12.977.931.688,33 merupakan ekuitas akhir tahun 2023.</t>
  </si>
  <si>
    <t>Ekuitas Mutasi sebesar Rp 18.622.772,11 terdiri dari ekuitas mutasi aset tetap sebesar Rp.18.622.772,11</t>
  </si>
  <si>
    <t>Pendapatan Asli Daerah (PAD) Tahun Anggaran 2024 terdiri dari Pajak Daerah mempunyai kontribusi sebesar 100%, Retribusi Daerah sebesar 100%, Hasil Pengelolaan Kekayaan Daerah yang Dipisahkan  sebesar 0% serta Lain-lain PAD yang Sah sebesar 100%. Realisasi Pendapatan Asli Daerah (PAD) pada Tahun Anggaran 2024  mengalami penurunan dibanding realisasi Tahun Anggaran 2023 sebesar Rp 13.258.750,03 Gambaran lebih lengkap realisasi Pendapatan Asli Daerah (PAD) Tahun Anggaran 2024 dapat dilihat pada tabel berikut.</t>
  </si>
  <si>
    <r>
      <rPr>
        <sz val="12"/>
        <color indexed="8"/>
        <rFont val="Times New Roman"/>
        <family val="1"/>
      </rPr>
      <t>Peraturan Daerah Kota Yogyakarta Nomor 1 Tahun 2007 tentang Rencana Pembangunan Jangka Panjang Daerah Kota Yogyakarta Tahun 2005-2025;</t>
    </r>
  </si>
  <si>
    <t>Realisasi Pendapatan SKPD Tahun Anggaran 2024 sebesar Rp 0 turun dibanding realisasi Tahun Anggaran 2023 sebesar Rp 63.575.000</t>
  </si>
  <si>
    <t>Belanja Modal terealisasi sebesar Rp 72.800.000  atau 12,56% dari anggaran.</t>
  </si>
  <si>
    <t>Neraca per 30 Juni 2024 menunjukkan nilai Aset sebesar Rp 12.470.692.696 terdiri dari Aset Lancar sebesar Rp 410.404.080, Aset Tetap sebesar Rp 12.060.288.616 dan Aset Lainnya sebesar Rp 182.560.936,49</t>
  </si>
  <si>
    <t xml:space="preserve">Neraca per 30 Juni 2024 menunjukkan Kewajiban sebesar Rp 771.842.382,97, yang merupakan Kewajiban Jangka Pendek. </t>
  </si>
  <si>
    <t>Neraca per  30 Juni 2024 menunjukkan Ekuitas sebesar Rp 11.698.850.313,03</t>
  </si>
  <si>
    <t xml:space="preserve">Jumlah Beban-LO tahun 2024 sebesar Rp 6.658.099.668,78 </t>
  </si>
  <si>
    <t>Surplus dari Kegiatan Operasional tahun 2024 sebesar Rp 6.644.840.918,07</t>
  </si>
  <si>
    <t>Surplus/Defisit LO tahun 2024 sebesar Rp(6.644.840.918,75)merupakan selisih antara Pendapatan-LO dan Beban-LO selama periode pelaporan tahun 2023.</t>
  </si>
  <si>
    <t>Ekuitas akhir sebesar Rp 11.698.850.313,33 merupakan ekuitas akhir tahun 2024.</t>
  </si>
  <si>
    <t>PROGRAM PENYELENGGARAAN KEISTIMEWAAN YOGYAKARTA URUSAN TATA RUANG</t>
  </si>
  <si>
    <t>Belanja Jalan, Jaringan, dan Irigasi-Instalasi-Instalasi Pengolahan Sampah-Instalasi Pengolahan Sampah Organik</t>
  </si>
  <si>
    <t>Belanja Tunjangan Fungsional PPPK</t>
  </si>
  <si>
    <t>Belanja Modal Alat Penyimpan Perlengkapan Kantor</t>
  </si>
  <si>
    <t>Belanja Modal Alat Dapur</t>
  </si>
  <si>
    <t>Belanja Modal Peralatan Studio Audio</t>
  </si>
  <si>
    <t>Belanja Pemeliharaan Bangunan Gedung-Bangunan Gedung Tempat Kerja-Bangunan Gedung Kantor</t>
  </si>
  <si>
    <t>-</t>
  </si>
  <si>
    <t xml:space="preserve">  </t>
  </si>
  <si>
    <t>Jumlah Pendapatan-LO
Per 31 Des 2024
(Rp)</t>
  </si>
  <si>
    <t>Jumlah Pendapatan-LO
Per 30 Des 2024
(Rp)</t>
  </si>
  <si>
    <t>31 Des 2024             (Rp)</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</si>
</sst>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quot;Rp&quot;#,##0_);\(&quot;Rp&quot;#,##0\)"/>
    <numFmt numFmtId="170" formatCode="&quot;Rp&quot;#,##0.00_);\(&quot;Rp&quot;#,##0.00\)"/>
    <numFmt numFmtId="171" formatCode="_(&quot;Rp&quot;* #,##0_);_(&quot;Rp&quot;* \(#,##0\);_(&quot;Rp&quot;* &quot;-&quot;_);_(@_)"/>
    <numFmt numFmtId="172" formatCode="0.0%"/>
    <numFmt numFmtId="173" formatCode="_(* #,##0.0000000_);_(* \(#,##0.0000000\);_(* &quot;-&quot;??_);_(@_)"/>
    <numFmt numFmtId="174" formatCode="_(* #,##0_);_(* \(#,##0\);_(* \-_);_(@_)"/>
    <numFmt numFmtId="175" formatCode="_(* #,##0.0_);_(* \(#,##0.0\);_(* &quot;-&quot;??_);_(@_)"/>
    <numFmt numFmtId="176" formatCode="_(* #,##0.00_);_(* \(#,##0.00\);_(* \-??_);_(@_)"/>
    <numFmt numFmtId="177" formatCode="_(* #,##0.000_);_(* \(#,##0.000\);_(* &quot;-&quot;??_);_(@_)"/>
    <numFmt numFmtId="178" formatCode="_(&quot;Rp&quot;* #,##0_);_(&quot;Rp&quot;* \(#,##0\);_(&quot;Rp&quot;* \-_);_(@_)"/>
    <numFmt numFmtId="179" formatCode="#,##0\ ;&quot; (&quot;#,##0\);&quot; - &quot;;@\ "/>
    <numFmt numFmtId="180" formatCode="_ * #,##0.00_ ;_ * \-#,##0.00_ ;_ * &quot;-&quot;??_ ;_ @_ "/>
    <numFmt numFmtId="181" formatCode="#,##0.0&quot; &quot;;&quot;(&quot;#,##0.0&quot;)&quot;;&quot;-&quot;#&quot; &quot;;@&quot; &quot;"/>
    <numFmt numFmtId="182" formatCode="0_);\(0\)"/>
    <numFmt numFmtId="183" formatCode="_(* #,##0_);_(* \(#,##0\);_(* &quot;-&quot;??_);_(@_)"/>
    <numFmt numFmtId="184" formatCode="#,##0&quot; &quot;;&quot;(&quot;#,##0&quot;)&quot;;&quot;- &quot;;@&quot; &quot;"/>
    <numFmt numFmtId="185" formatCode="_ &quot;Rp &quot;* #,##0_ ;_ &quot;Rp &quot;* \-#,##0_ ;_ &quot;Rp &quot;* \-_ ;_ @_ "/>
    <numFmt numFmtId="186" formatCode="_(* #,##0.00000000_);_(* \(#,##0.00000000\);_(* &quot;-&quot;??_);_(@_)"/>
    <numFmt numFmtId="187" formatCode="#,##0&quot; &quot;;&quot; (&quot;#,##0&quot;)&quot;;&quot; -&quot;#&quot; &quot;;@&quot; &quot;"/>
    <numFmt numFmtId="188" formatCode="&quot;Rp&quot;#,##0.00_);[Red]&quot;(Rp&quot;#,##0.00\)"/>
    <numFmt numFmtId="189" formatCode="#,##0.00\ ;&quot; (&quot;#,##0.00\);&quot; -&quot;#\ ;@\ "/>
    <numFmt numFmtId="190" formatCode="_ * #,##0_ ;_ * \-#,##0_ ;_ * \-_ ;_ @_ "/>
    <numFmt numFmtId="191" formatCode="#,##0.00&quot; &quot;;&quot;(&quot;#,##0.00&quot;)&quot;;&quot;-&quot;#&quot; &quot;;@&quot; &quot;"/>
    <numFmt numFmtId="192" formatCode="&quot; Rp&quot;#,##0\ ;&quot; Rp(&quot;#,##0\);&quot; Rp- &quot;;@\ "/>
    <numFmt numFmtId="193" formatCode="[$-421]dd\ mmmm\ yyyy"/>
    <numFmt numFmtId="194" formatCode="[$$-409]#,##0.00;[Red]&quot;-&quot;[$$-409]#,##0.00"/>
    <numFmt numFmtId="195" formatCode="#,##0\ ;&quot; (&quot;#,##0\);&quot; -&quot;#\ ;@\ "/>
    <numFmt numFmtId="196" formatCode="_(* #,##0.00_);_(* \(#,##0.00\);_(* &quot;-&quot;_);_(@_)"/>
    <numFmt numFmtId="197" formatCode="0.00_);\(0.00\)"/>
    <numFmt numFmtId="198" formatCode="#,##0.00_);\(#,##0.00\);\-"/>
  </numFmts>
  <fonts count="55">
    <font>
      <sz val="10"/>
      <name val="Arial"/>
      <family val="2"/>
    </font>
    <font>
      <sz val="12"/>
      <color indexed="8"/>
      <name val="Times New Roman"/>
      <family val="1"/>
    </font>
    <font>
      <sz val="12"/>
      <name val="Times New Roman"/>
      <family val="1"/>
    </font>
    <font>
      <sz val="10"/>
      <color indexed="8"/>
      <name val="Arial"/>
      <family val="2"/>
    </font>
    <font>
      <b/>
      <sz val="10"/>
      <name val="Tahoma"/>
      <family val="2"/>
    </font>
    <font>
      <sz val="12"/>
      <name val="Calibri"/>
      <family val="2"/>
    </font>
    <font>
      <b/>
      <sz val="12"/>
      <name val="Calibri"/>
      <family val="2"/>
    </font>
    <font>
      <b/>
      <sz val="12"/>
      <name val="Arial"/>
      <family val="2"/>
    </font>
    <font>
      <sz val="11"/>
      <color indexed="8"/>
      <name val="Calibri"/>
      <family val="2"/>
    </font>
    <font>
      <sz val="11"/>
      <color indexed="8"/>
      <name val="Arial"/>
      <family val="2"/>
    </font>
    <font>
      <b/>
      <sz val="12"/>
      <name val="Times New Roman"/>
      <family val="1"/>
    </font>
    <font>
      <b/>
      <sz val="11"/>
      <color indexed="8"/>
      <name val="Calibri"/>
      <family val="2"/>
    </font>
    <font>
      <sz val="10"/>
      <name val="Calibri"/>
      <family val="2"/>
    </font>
    <font>
      <u/>
      <sz val="10"/>
      <color indexed="12"/>
      <name val="Arial"/>
      <family val="2"/>
    </font>
    <font>
      <sz val="11"/>
      <color indexed="10"/>
      <name val="Calibri"/>
      <family val="2"/>
    </font>
    <font>
      <b/>
      <sz val="18"/>
      <color indexed="56"/>
      <name val="Cambria"/>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1"/>
      <color indexed="63"/>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20"/>
      <name val="Calibri"/>
      <family val="2"/>
    </font>
    <font>
      <sz val="11"/>
      <color indexed="60"/>
      <name val="Calibri"/>
      <family val="2"/>
    </font>
    <font>
      <sz val="11"/>
      <color indexed="9"/>
      <name val="Calibri"/>
      <family val="2"/>
    </font>
    <font>
      <b/>
      <i/>
      <sz val="16"/>
      <color indexed="8"/>
      <name val="Calibri"/>
      <family val="2"/>
    </font>
    <font>
      <sz val="13"/>
      <name val="Franklin Gothic Medium"/>
      <family val="2"/>
    </font>
    <font>
      <b/>
      <i/>
      <u/>
      <sz val="11"/>
      <color indexed="8"/>
      <name val="Calibri"/>
      <family val="2"/>
    </font>
    <font>
      <sz val="10"/>
      <color indexed="8"/>
      <name val="Calibri"/>
      <family val="2"/>
    </font>
    <font>
      <sz val="9"/>
      <name val="Arial Narrow"/>
      <family val="2"/>
    </font>
    <font>
      <sz val="10"/>
      <name val="Mangal"/>
      <family val="2"/>
    </font>
    <font>
      <sz val="10"/>
      <name val="ADMUI3Lg"/>
      <family val="2"/>
    </font>
    <font>
      <sz val="12"/>
      <color rgb="FF0070C0"/>
      <name val="Times New Roman"/>
      <family val="1"/>
    </font>
    <font>
      <sz val="12"/>
      <color rgb="FFFF0000"/>
      <name val="Times New Roman"/>
      <family val="1"/>
    </font>
    <font>
      <sz val="12"/>
      <color rgb="FF000000"/>
      <name val="Times New Roman"/>
      <family val="1"/>
    </font>
    <font>
      <sz val="10"/>
      <color theme="1"/>
      <name val="Times New Roman"/>
      <family val="1"/>
    </font>
    <font>
      <b/>
      <sz val="10"/>
      <color theme="1"/>
      <name val="Times New Roman"/>
      <family val="1"/>
    </font>
    <font>
      <b/>
      <sz val="12"/>
      <color theme="1"/>
      <name val="Times New Roman"/>
      <family val="1"/>
    </font>
    <font>
      <sz val="10"/>
      <name val="Arial"/>
      <family val="2"/>
    </font>
    <font>
      <sz val="12"/>
      <color theme="1"/>
      <name val="Times New Roman"/>
      <family val="1"/>
    </font>
    <font>
      <b/>
      <sz val="12"/>
      <color indexed="8"/>
      <name val="Times New Roman"/>
      <family val="1"/>
    </font>
    <font>
      <sz val="12"/>
      <color theme="1"/>
      <name val="Calibri"/>
      <family val="2"/>
      <scheme val="minor"/>
    </font>
    <font>
      <i/>
      <sz val="12"/>
      <name val="Times New Roman"/>
      <family val="1"/>
    </font>
    <font>
      <sz val="12"/>
      <color indexed="10"/>
      <name val="Times New Roman"/>
      <family val="1"/>
    </font>
    <font>
      <sz val="12"/>
      <color theme="0"/>
      <name val="Times New Roman"/>
      <family val="1"/>
    </font>
    <font>
      <b/>
      <sz val="12"/>
      <color theme="0"/>
      <name val="Times New Roman"/>
      <family val="1"/>
    </font>
    <font>
      <b/>
      <sz val="12"/>
      <color rgb="FFFF0000"/>
      <name val="Times New Roman"/>
      <family val="1"/>
    </font>
    <font>
      <u/>
      <sz val="12"/>
      <color theme="1"/>
      <name val="Times New Roman"/>
      <family val="1"/>
    </font>
    <font>
      <sz val="11"/>
      <color indexed="8"/>
      <name val="Times New Roman"/>
      <family val="1"/>
    </font>
    <font>
      <b/>
      <sz val="11"/>
      <color indexed="8"/>
      <name val="Times New Roman"/>
      <family val="1"/>
    </font>
    <font>
      <sz val="11"/>
      <color theme="1"/>
      <name val="Calibri"/>
      <family val="2"/>
      <charset val="1"/>
      <scheme val="minor"/>
    </font>
  </fonts>
  <fills count="4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53"/>
        <bgColor indexed="52"/>
      </patternFill>
    </fill>
    <fill>
      <patternFill patternType="solid">
        <fgColor indexed="51"/>
        <bgColor indexed="13"/>
      </patternFill>
    </fill>
    <fill>
      <patternFill patternType="solid">
        <fgColor indexed="42"/>
        <bgColor indexed="27"/>
      </patternFill>
    </fill>
    <fill>
      <patternFill patternType="solid">
        <fgColor indexed="22"/>
        <bgColor indexed="31"/>
      </patternFill>
    </fill>
    <fill>
      <patternFill patternType="solid">
        <fgColor indexed="11"/>
        <bgColor indexed="49"/>
      </patternFill>
    </fill>
    <fill>
      <patternFill patternType="solid">
        <fgColor indexed="31"/>
        <bgColor indexed="22"/>
      </patternFill>
    </fill>
    <fill>
      <patternFill patternType="solid">
        <fgColor indexed="55"/>
        <bgColor indexed="23"/>
      </patternFill>
    </fill>
    <fill>
      <patternFill patternType="solid">
        <fgColor indexed="10"/>
        <bgColor indexed="60"/>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7"/>
        <bgColor indexed="21"/>
      </patternFill>
    </fill>
    <fill>
      <patternFill patternType="solid">
        <fgColor indexed="26"/>
        <bgColor indexed="9"/>
      </patternFill>
    </fill>
    <fill>
      <patternFill patternType="solid">
        <fgColor indexed="43"/>
        <bgColor indexed="26"/>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s>
  <cellStyleXfs count="1697">
    <xf numFmtId="0" fontId="0" fillId="0" borderId="0"/>
    <xf numFmtId="168" fontId="42" fillId="0" borderId="0" applyFont="0" applyFill="0" applyBorder="0" applyAlignment="0" applyProtection="0"/>
    <xf numFmtId="9" fontId="42" fillId="0" borderId="0" applyFont="0" applyFill="0" applyBorder="0" applyAlignment="0" applyProtection="0"/>
    <xf numFmtId="166" fontId="42" fillId="0" borderId="0" applyFont="0" applyFill="0" applyBorder="0" applyAlignment="0" applyProtection="0"/>
    <xf numFmtId="168" fontId="8" fillId="0" borderId="0" applyFont="0" applyFill="0" applyBorder="0" applyAlignment="0" applyProtection="0"/>
    <xf numFmtId="0" fontId="8" fillId="0" borderId="0"/>
    <xf numFmtId="9" fontId="42" fillId="0" borderId="0" applyFont="0" applyFill="0" applyBorder="0" applyAlignment="0" applyProtection="0"/>
    <xf numFmtId="9" fontId="42" fillId="0" borderId="0" applyFont="0" applyFill="0" applyBorder="0" applyAlignment="0" applyProtection="0"/>
    <xf numFmtId="0" fontId="23" fillId="5" borderId="7" applyNumberFormat="0" applyAlignment="0" applyProtection="0"/>
    <xf numFmtId="166" fontId="8" fillId="0" borderId="0" applyFont="0" applyFill="0" applyBorder="0" applyAlignment="0" applyProtection="0"/>
    <xf numFmtId="172" fontId="42" fillId="0" borderId="0" applyFill="0" applyBorder="0" applyAlignment="0" applyProtection="0"/>
    <xf numFmtId="172" fontId="42" fillId="0" borderId="0" applyFill="0" applyBorder="0" applyAlignment="0" applyProtection="0"/>
    <xf numFmtId="0" fontId="8" fillId="0" borderId="0"/>
    <xf numFmtId="168" fontId="8" fillId="0" borderId="0" applyFont="0" applyFill="0" applyBorder="0" applyAlignment="0" applyProtection="0"/>
    <xf numFmtId="166" fontId="8" fillId="0" borderId="0" applyFont="0" applyFill="0" applyBorder="0" applyAlignment="0" applyProtection="0"/>
    <xf numFmtId="0" fontId="19" fillId="0" borderId="0" applyNumberFormat="0" applyFill="0" applyBorder="0" applyAlignment="0" applyProtection="0"/>
    <xf numFmtId="168" fontId="8" fillId="0" borderId="0" applyFont="0" applyFill="0" applyBorder="0" applyAlignment="0" applyProtection="0"/>
    <xf numFmtId="0" fontId="42" fillId="0" borderId="0"/>
    <xf numFmtId="0" fontId="42" fillId="0" borderId="0"/>
    <xf numFmtId="0" fontId="28" fillId="17" borderId="0" applyNumberFormat="0" applyBorder="0" applyAlignment="0" applyProtection="0"/>
    <xf numFmtId="0" fontId="8" fillId="0" borderId="0"/>
    <xf numFmtId="9" fontId="2" fillId="0" borderId="0" applyFont="0" applyFill="0" applyBorder="0" applyAlignment="0" applyProtection="0"/>
    <xf numFmtId="0" fontId="42" fillId="0" borderId="0"/>
    <xf numFmtId="0" fontId="28" fillId="15" borderId="0" applyNumberFormat="0" applyBorder="0" applyAlignment="0" applyProtection="0"/>
    <xf numFmtId="0" fontId="42" fillId="0" borderId="0"/>
    <xf numFmtId="166" fontId="42" fillId="0" borderId="0" applyFont="0" applyFill="0" applyBorder="0" applyAlignment="0" applyProtection="0"/>
    <xf numFmtId="0" fontId="8" fillId="0" borderId="0"/>
    <xf numFmtId="9" fontId="8" fillId="0" borderId="0" applyFont="0" applyFill="0" applyBorder="0" applyAlignment="0" applyProtection="0"/>
    <xf numFmtId="0" fontId="21" fillId="4" borderId="6" applyNumberFormat="0" applyAlignment="0" applyProtection="0"/>
    <xf numFmtId="168"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173" fontId="8" fillId="0" borderId="0" applyFill="0" applyBorder="0" applyAlignment="0" applyProtection="0"/>
    <xf numFmtId="0" fontId="8" fillId="0" borderId="0"/>
    <xf numFmtId="166" fontId="3" fillId="0" borderId="0" applyFont="0" applyFill="0" applyBorder="0" applyAlignment="0" applyProtection="0"/>
    <xf numFmtId="172" fontId="42" fillId="0" borderId="0" applyFill="0" applyBorder="0" applyAlignment="0" applyProtection="0"/>
    <xf numFmtId="0" fontId="8" fillId="0" borderId="0"/>
    <xf numFmtId="9" fontId="42" fillId="0" borderId="0" applyFont="0" applyFill="0" applyBorder="0" applyAlignment="0" applyProtection="0"/>
    <xf numFmtId="9" fontId="42" fillId="0" borderId="0" applyFont="0" applyFill="0" applyBorder="0" applyAlignment="0" applyProtection="0"/>
    <xf numFmtId="172" fontId="42" fillId="0" borderId="0" applyFill="0" applyBorder="0" applyAlignment="0" applyProtection="0"/>
    <xf numFmtId="174" fontId="42" fillId="0" borderId="0" applyFill="0" applyBorder="0" applyAlignment="0" applyProtection="0"/>
    <xf numFmtId="0" fontId="8" fillId="0" borderId="0"/>
    <xf numFmtId="0" fontId="8"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175" fontId="42" fillId="0" borderId="0" applyFill="0" applyBorder="0" applyAlignment="0" applyProtection="0"/>
    <xf numFmtId="175" fontId="42" fillId="0" borderId="0" applyFill="0" applyBorder="0" applyAlignment="0" applyProtection="0"/>
    <xf numFmtId="175" fontId="42" fillId="0" borderId="0" applyFill="0" applyBorder="0" applyAlignment="0" applyProtection="0"/>
    <xf numFmtId="172" fontId="42" fillId="0" borderId="0" applyFill="0" applyBorder="0" applyAlignment="0" applyProtection="0"/>
    <xf numFmtId="0" fontId="8" fillId="6" borderId="0" applyNumberFormat="0" applyBorder="0" applyAlignment="0" applyProtection="0"/>
    <xf numFmtId="0" fontId="28" fillId="24" borderId="0"/>
    <xf numFmtId="0" fontId="42" fillId="0" borderId="0"/>
    <xf numFmtId="0" fontId="8" fillId="0" borderId="0"/>
    <xf numFmtId="168" fontId="8" fillId="0" borderId="0" applyFont="0" applyFill="0" applyBorder="0" applyAlignment="0" applyProtection="0"/>
    <xf numFmtId="174" fontId="8" fillId="0" borderId="0" applyFill="0" applyBorder="0" applyAlignment="0" applyProtection="0"/>
    <xf numFmtId="176" fontId="8" fillId="0" borderId="0" applyFill="0" applyBorder="0" applyAlignment="0" applyProtection="0"/>
    <xf numFmtId="0" fontId="28" fillId="12" borderId="0" applyNumberFormat="0" applyBorder="0" applyAlignment="0" applyProtection="0"/>
    <xf numFmtId="166" fontId="42" fillId="0" borderId="0" applyFont="0" applyFill="0" applyBorder="0" applyAlignment="0" applyProtection="0"/>
    <xf numFmtId="9" fontId="8" fillId="0" borderId="0" applyFont="0" applyFill="0" applyBorder="0" applyAlignment="0" applyProtection="0"/>
    <xf numFmtId="168" fontId="42" fillId="0" borderId="0" applyFont="0" applyFill="0" applyBorder="0" applyAlignment="0" applyProtection="0"/>
    <xf numFmtId="0" fontId="8" fillId="10" borderId="0" applyNumberFormat="0" applyBorder="0" applyAlignment="0" applyProtection="0"/>
    <xf numFmtId="168" fontId="8" fillId="0" borderId="0" applyFont="0" applyFill="0" applyBorder="0" applyAlignment="0" applyProtection="0"/>
    <xf numFmtId="168" fontId="42" fillId="0" borderId="0" applyFont="0" applyFill="0" applyBorder="0" applyAlignment="0" applyProtection="0"/>
    <xf numFmtId="0" fontId="29" fillId="0" borderId="0" applyNumberFormat="0" applyBorder="0" applyProtection="0">
      <alignment horizontal="center"/>
    </xf>
    <xf numFmtId="0" fontId="8" fillId="0" borderId="0"/>
    <xf numFmtId="171" fontId="8" fillId="0" borderId="0" applyFont="0" applyFill="0" applyBorder="0" applyAlignment="0" applyProtection="0"/>
    <xf numFmtId="0" fontId="28" fillId="14" borderId="0" applyNumberFormat="0" applyBorder="0" applyAlignment="0" applyProtection="0"/>
    <xf numFmtId="0" fontId="8" fillId="25" borderId="0"/>
    <xf numFmtId="176" fontId="42" fillId="0" borderId="0" applyFill="0" applyBorder="0" applyAlignment="0" applyProtection="0"/>
    <xf numFmtId="0" fontId="8" fillId="0" borderId="0"/>
    <xf numFmtId="166" fontId="8" fillId="0" borderId="0" applyFont="0" applyFill="0" applyBorder="0" applyAlignment="0" applyProtection="0"/>
    <xf numFmtId="168" fontId="42" fillId="0" borderId="0" applyFont="0" applyFill="0" applyBorder="0" applyAlignment="0" applyProtection="0"/>
    <xf numFmtId="0" fontId="28" fillId="15" borderId="0" applyNumberFormat="0" applyBorder="0" applyAlignment="0" applyProtection="0"/>
    <xf numFmtId="166" fontId="8" fillId="0" borderId="0" applyFont="0" applyFill="0" applyBorder="0" applyAlignment="0" applyProtection="0"/>
    <xf numFmtId="168" fontId="8" fillId="0" borderId="0" applyFont="0" applyFill="0" applyBorder="0" applyAlignment="0" applyProtection="0"/>
    <xf numFmtId="0" fontId="8" fillId="0" borderId="0"/>
    <xf numFmtId="0" fontId="7" fillId="0" borderId="6" applyNumberFormat="0" applyFill="0" applyProtection="0">
      <alignment horizontal="center" vertical="center" wrapText="1"/>
    </xf>
    <xf numFmtId="0" fontId="28" fillId="15" borderId="0" applyNumberFormat="0" applyBorder="0" applyAlignment="0" applyProtection="0"/>
    <xf numFmtId="0" fontId="8" fillId="0" borderId="0" applyNumberFormat="0" applyFont="0" applyBorder="0" applyProtection="0"/>
    <xf numFmtId="0" fontId="19" fillId="0" borderId="4" applyNumberFormat="0" applyFill="0" applyAlignment="0" applyProtection="0"/>
    <xf numFmtId="0" fontId="42" fillId="0" borderId="0" applyFill="0" applyBorder="0" applyAlignment="0" applyProtection="0"/>
    <xf numFmtId="166" fontId="8" fillId="0" borderId="0" applyFont="0" applyFill="0" applyBorder="0" applyAlignment="0" applyProtection="0"/>
    <xf numFmtId="0" fontId="8" fillId="26" borderId="0"/>
    <xf numFmtId="0" fontId="8" fillId="0" borderId="0"/>
    <xf numFmtId="176" fontId="42" fillId="0" borderId="0" applyFill="0" applyBorder="0" applyAlignment="0" applyProtection="0"/>
    <xf numFmtId="176" fontId="42" fillId="0" borderId="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5" fillId="0" borderId="0" applyNumberFormat="0" applyFill="0" applyBorder="0" applyAlignment="0" applyProtection="0"/>
    <xf numFmtId="0" fontId="28" fillId="19" borderId="0" applyNumberFormat="0" applyBorder="0" applyAlignment="0" applyProtection="0"/>
    <xf numFmtId="168" fontId="9" fillId="0" borderId="0" applyFont="0" applyFill="0" applyBorder="0" applyAlignment="0" applyProtection="0"/>
    <xf numFmtId="0" fontId="8" fillId="0" borderId="0"/>
    <xf numFmtId="0" fontId="21" fillId="27" borderId="6"/>
    <xf numFmtId="0" fontId="8" fillId="0" borderId="0"/>
    <xf numFmtId="0" fontId="42" fillId="0" borderId="0" applyFill="0" applyBorder="0" applyAlignment="0" applyProtection="0"/>
    <xf numFmtId="166" fontId="42" fillId="0" borderId="0" applyProtection="0"/>
    <xf numFmtId="0" fontId="42" fillId="0" borderId="0"/>
    <xf numFmtId="0" fontId="8" fillId="0" borderId="0"/>
    <xf numFmtId="0" fontId="8" fillId="0" borderId="0"/>
    <xf numFmtId="9" fontId="42" fillId="0" borderId="0" applyFont="0" applyFill="0" applyBorder="0" applyAlignment="0" applyProtection="0"/>
    <xf numFmtId="0" fontId="28" fillId="28" borderId="0"/>
    <xf numFmtId="0" fontId="26" fillId="7" borderId="0" applyNumberFormat="0" applyBorder="0" applyAlignment="0" applyProtection="0"/>
    <xf numFmtId="0" fontId="8" fillId="29" borderId="0"/>
    <xf numFmtId="168" fontId="8" fillId="0" borderId="0" applyFont="0" applyFill="0" applyBorder="0" applyAlignment="0" applyProtection="0"/>
    <xf numFmtId="0" fontId="22" fillId="27" borderId="5"/>
    <xf numFmtId="168" fontId="8" fillId="0" borderId="0" applyFont="0" applyFill="0" applyBorder="0" applyAlignment="0" applyProtection="0"/>
    <xf numFmtId="0" fontId="8" fillId="16" borderId="0" applyNumberFormat="0" applyBorder="0" applyAlignment="0" applyProtection="0"/>
    <xf numFmtId="0" fontId="3" fillId="0" borderId="0" applyNumberFormat="0" applyFill="0" applyBorder="0" applyAlignment="0" applyProtection="0">
      <alignment vertical="top"/>
    </xf>
    <xf numFmtId="0" fontId="42" fillId="0" borderId="0" applyFill="0" applyBorder="0" applyAlignment="0" applyProtection="0"/>
    <xf numFmtId="166" fontId="42" fillId="0" borderId="0" applyProtection="0"/>
    <xf numFmtId="0" fontId="8" fillId="0" borderId="0"/>
    <xf numFmtId="0" fontId="8" fillId="0" borderId="0"/>
    <xf numFmtId="9" fontId="42" fillId="0" borderId="0" applyFont="0" applyFill="0" applyBorder="0" applyAlignment="0" applyProtection="0"/>
    <xf numFmtId="0" fontId="8" fillId="6" borderId="0" applyNumberFormat="0" applyBorder="0" applyAlignment="0" applyProtection="0"/>
    <xf numFmtId="0" fontId="42" fillId="0" borderId="0"/>
    <xf numFmtId="0" fontId="8" fillId="0" borderId="0"/>
    <xf numFmtId="0" fontId="42" fillId="0" borderId="0" applyFill="0" applyBorder="0" applyAlignment="0" applyProtection="0"/>
    <xf numFmtId="166" fontId="8" fillId="0" borderId="0" applyFont="0" applyFill="0" applyBorder="0" applyAlignment="0" applyProtection="0"/>
    <xf numFmtId="0" fontId="42" fillId="0" borderId="0"/>
    <xf numFmtId="0" fontId="8" fillId="0" borderId="0"/>
    <xf numFmtId="0" fontId="8" fillId="0" borderId="0"/>
    <xf numFmtId="0" fontId="8" fillId="0" borderId="0"/>
    <xf numFmtId="0" fontId="42" fillId="0" borderId="0" applyProtection="0"/>
    <xf numFmtId="0" fontId="8" fillId="6" borderId="0" applyNumberFormat="0" applyBorder="0" applyAlignment="0" applyProtection="0"/>
    <xf numFmtId="0" fontId="28" fillId="24" borderId="0"/>
    <xf numFmtId="0" fontId="42" fillId="0" borderId="0"/>
    <xf numFmtId="0" fontId="8" fillId="0" borderId="0"/>
    <xf numFmtId="0" fontId="8" fillId="0" borderId="0"/>
    <xf numFmtId="0" fontId="19" fillId="0" borderId="4" applyNumberFormat="0" applyFill="0" applyAlignment="0" applyProtection="0"/>
    <xf numFmtId="0" fontId="42" fillId="0" borderId="0" applyFill="0" applyBorder="0" applyAlignment="0" applyProtection="0"/>
    <xf numFmtId="166" fontId="8" fillId="0" borderId="0" applyFont="0" applyFill="0" applyBorder="0" applyAlignment="0" applyProtection="0"/>
    <xf numFmtId="168" fontId="42" fillId="0" borderId="0" applyFont="0" applyFill="0" applyBorder="0" applyAlignment="0" applyProtection="0"/>
    <xf numFmtId="0" fontId="8" fillId="26" borderId="0"/>
    <xf numFmtId="176" fontId="42" fillId="0" borderId="0" applyFill="0" applyBorder="0" applyAlignment="0" applyProtection="0"/>
    <xf numFmtId="176" fontId="42" fillId="0" borderId="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5" fillId="0" borderId="0" applyNumberFormat="0" applyFill="0" applyBorder="0" applyAlignment="0" applyProtection="0"/>
    <xf numFmtId="166" fontId="9" fillId="0" borderId="0" applyFont="0" applyFill="0" applyBorder="0" applyAlignment="0" applyProtection="0"/>
    <xf numFmtId="168" fontId="8" fillId="0" borderId="0" applyFont="0" applyFill="0" applyBorder="0" applyAlignment="0" applyProtection="0"/>
    <xf numFmtId="9" fontId="42"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0" fontId="8" fillId="0" borderId="0"/>
    <xf numFmtId="177" fontId="42" fillId="0" borderId="0" applyFill="0" applyBorder="0" applyAlignment="0" applyProtection="0"/>
    <xf numFmtId="0" fontId="23" fillId="30" borderId="7"/>
    <xf numFmtId="168" fontId="8" fillId="0" borderId="0" applyFont="0" applyFill="0" applyBorder="0" applyAlignment="0" applyProtection="0"/>
    <xf numFmtId="178" fontId="42" fillId="0" borderId="0" applyFont="0" applyFill="0" applyBorder="0" applyAlignment="0" applyProtection="0"/>
    <xf numFmtId="166" fontId="8" fillId="0" borderId="0" applyFont="0" applyFill="0" applyBorder="0" applyAlignment="0" applyProtection="0"/>
    <xf numFmtId="166" fontId="42" fillId="0" borderId="0" applyFont="0" applyFill="0" applyBorder="0" applyAlignment="0" applyProtection="0"/>
    <xf numFmtId="166" fontId="8" fillId="0" borderId="0" applyFont="0" applyFill="0" applyBorder="0" applyAlignment="0" applyProtection="0"/>
    <xf numFmtId="0" fontId="8" fillId="0" borderId="0"/>
    <xf numFmtId="168" fontId="42" fillId="0" borderId="0" applyFont="0" applyFill="0" applyBorder="0" applyAlignment="0" applyProtection="0"/>
    <xf numFmtId="0" fontId="28" fillId="16" borderId="0" applyNumberFormat="0" applyBorder="0" applyAlignment="0" applyProtection="0"/>
    <xf numFmtId="168" fontId="8" fillId="0" borderId="0" applyFont="0" applyFill="0" applyBorder="0" applyAlignment="0" applyProtection="0"/>
    <xf numFmtId="0" fontId="8" fillId="3" borderId="0" applyNumberFormat="0" applyBorder="0" applyAlignment="0" applyProtection="0"/>
    <xf numFmtId="0" fontId="8" fillId="0" borderId="0"/>
    <xf numFmtId="168" fontId="4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79" fontId="42" fillId="0" borderId="0" applyFill="0" applyBorder="0" applyAlignment="0" applyProtection="0"/>
    <xf numFmtId="0" fontId="8" fillId="0" borderId="0"/>
    <xf numFmtId="0" fontId="8" fillId="7" borderId="0" applyNumberFormat="0" applyBorder="0" applyAlignment="0" applyProtection="0"/>
    <xf numFmtId="0" fontId="8" fillId="18" borderId="0" applyNumberFormat="0" applyBorder="0" applyAlignment="0" applyProtection="0"/>
    <xf numFmtId="166" fontId="8" fillId="0" borderId="0" applyFont="0" applyFill="0" applyBorder="0" applyAlignment="0" applyProtection="0"/>
    <xf numFmtId="0" fontId="8" fillId="0" borderId="0"/>
    <xf numFmtId="178" fontId="8" fillId="0" borderId="0" applyFont="0" applyFill="0" applyBorder="0" applyAlignment="0" applyProtection="0"/>
    <xf numFmtId="0" fontId="8" fillId="0" borderId="0"/>
    <xf numFmtId="0" fontId="42"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176" fontId="42" fillId="0" borderId="0" applyFill="0" applyBorder="0" applyAlignment="0" applyProtection="0"/>
    <xf numFmtId="0" fontId="28" fillId="13" borderId="0" applyNumberFormat="0" applyBorder="0" applyAlignment="0" applyProtection="0"/>
    <xf numFmtId="0" fontId="8" fillId="7" borderId="0" applyNumberFormat="0" applyBorder="0" applyAlignment="0" applyProtection="0"/>
    <xf numFmtId="0" fontId="8" fillId="0" borderId="0"/>
    <xf numFmtId="166" fontId="8" fillId="0" borderId="0" applyFont="0" applyFill="0" applyBorder="0" applyAlignment="0" applyProtection="0"/>
    <xf numFmtId="0" fontId="8" fillId="0" borderId="0"/>
    <xf numFmtId="0" fontId="8" fillId="11" borderId="0" applyNumberFormat="0" applyBorder="0" applyAlignment="0" applyProtection="0"/>
    <xf numFmtId="168" fontId="8" fillId="0" borderId="0" applyFont="0" applyFill="0" applyBorder="0" applyAlignment="0" applyProtection="0"/>
    <xf numFmtId="166" fontId="42"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166" fontId="8" fillId="0" borderId="0" applyFont="0" applyFill="0" applyBorder="0" applyAlignment="0" applyProtection="0"/>
    <xf numFmtId="0" fontId="8" fillId="0" borderId="0"/>
    <xf numFmtId="176" fontId="42" fillId="0" borderId="0" applyFill="0" applyBorder="0" applyAlignment="0" applyProtection="0"/>
    <xf numFmtId="176" fontId="42" fillId="0" borderId="0" applyFill="0" applyBorder="0" applyAlignment="0" applyProtection="0"/>
    <xf numFmtId="0" fontId="8" fillId="11" borderId="0" applyNumberFormat="0" applyBorder="0" applyAlignment="0" applyProtection="0"/>
    <xf numFmtId="176" fontId="42" fillId="0" borderId="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8" fillId="0" borderId="0" applyFont="0" applyFill="0" applyBorder="0" applyAlignment="0" applyProtection="0"/>
    <xf numFmtId="0" fontId="8" fillId="0" borderId="0"/>
    <xf numFmtId="0" fontId="8" fillId="20" borderId="0" applyNumberFormat="0" applyBorder="0" applyAlignment="0" applyProtection="0"/>
    <xf numFmtId="0" fontId="42" fillId="0" borderId="0"/>
    <xf numFmtId="0" fontId="8" fillId="29" borderId="0"/>
    <xf numFmtId="168" fontId="8" fillId="0" borderId="0" applyFont="0" applyFill="0" applyBorder="0" applyAlignment="0" applyProtection="0"/>
    <xf numFmtId="0" fontId="8" fillId="0" borderId="0"/>
    <xf numFmtId="166" fontId="8" fillId="0" borderId="0" applyFont="0" applyFill="0" applyBorder="0" applyAlignment="0" applyProtection="0"/>
    <xf numFmtId="166" fontId="42" fillId="0" borderId="0" applyFont="0" applyFill="0" applyBorder="0" applyAlignment="0" applyProtection="0"/>
    <xf numFmtId="176" fontId="42" fillId="0" borderId="0" applyFill="0" applyBorder="0" applyAlignment="0" applyProtection="0"/>
    <xf numFmtId="176" fontId="42" fillId="0" borderId="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8" fillId="0" borderId="0"/>
    <xf numFmtId="0" fontId="28" fillId="17" borderId="0" applyNumberFormat="0" applyBorder="0" applyAlignment="0" applyProtection="0"/>
    <xf numFmtId="166" fontId="42" fillId="0" borderId="0" applyFont="0" applyFill="0" applyBorder="0" applyAlignment="0" applyProtection="0"/>
    <xf numFmtId="166" fontId="42"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0" fontId="28" fillId="31" borderId="0"/>
    <xf numFmtId="166" fontId="8" fillId="0" borderId="0" applyFont="0" applyFill="0" applyBorder="0" applyAlignment="0" applyProtection="0"/>
    <xf numFmtId="9" fontId="8" fillId="0" borderId="0" applyFont="0" applyFill="0" applyBorder="0" applyAlignment="0" applyProtection="0"/>
    <xf numFmtId="176" fontId="42" fillId="0" borderId="0" applyFill="0" applyBorder="0" applyAlignment="0" applyProtection="0"/>
    <xf numFmtId="168" fontId="8" fillId="0" borderId="0" applyFont="0" applyFill="0" applyBorder="0" applyAlignment="0" applyProtection="0"/>
    <xf numFmtId="0" fontId="8" fillId="10" borderId="0" applyNumberFormat="0" applyBorder="0" applyAlignment="0" applyProtection="0"/>
    <xf numFmtId="0" fontId="8" fillId="0" borderId="0"/>
    <xf numFmtId="0" fontId="8" fillId="10" borderId="0" applyNumberFormat="0" applyBorder="0" applyAlignment="0" applyProtection="0"/>
    <xf numFmtId="168" fontId="8" fillId="0" borderId="0" applyFont="0" applyFill="0" applyBorder="0" applyAlignment="0" applyProtection="0"/>
    <xf numFmtId="0" fontId="8" fillId="10" borderId="0" applyNumberFormat="0" applyBorder="0" applyAlignment="0" applyProtection="0"/>
    <xf numFmtId="0" fontId="8" fillId="7" borderId="0" applyNumberFormat="0" applyBorder="0" applyAlignment="0" applyProtection="0"/>
    <xf numFmtId="166" fontId="8" fillId="0" borderId="0" applyFont="0" applyFill="0" applyBorder="0" applyAlignment="0" applyProtection="0"/>
    <xf numFmtId="0" fontId="8" fillId="0" borderId="0"/>
    <xf numFmtId="0" fontId="28" fillId="9" borderId="0" applyNumberFormat="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8" fillId="32" borderId="0"/>
    <xf numFmtId="0" fontId="8" fillId="0" borderId="0"/>
    <xf numFmtId="168" fontId="42" fillId="0" borderId="0" applyFont="0" applyFill="0" applyBorder="0" applyAlignment="0" applyProtection="0"/>
    <xf numFmtId="168" fontId="42" fillId="0" borderId="0" applyFont="0" applyFill="0" applyBorder="0" applyAlignment="0" applyProtection="0"/>
    <xf numFmtId="0" fontId="8" fillId="32" borderId="0"/>
    <xf numFmtId="0" fontId="8" fillId="7" borderId="0" applyNumberFormat="0" applyBorder="0" applyAlignment="0" applyProtection="0"/>
    <xf numFmtId="0" fontId="8" fillId="11" borderId="0" applyNumberFormat="0" applyBorder="0" applyAlignment="0" applyProtection="0"/>
    <xf numFmtId="0" fontId="30" fillId="0" borderId="0" applyFill="0" applyBorder="0" applyAlignment="0" applyProtection="0"/>
    <xf numFmtId="0" fontId="8" fillId="6" borderId="0" applyNumberFormat="0" applyBorder="0" applyAlignment="0" applyProtection="0"/>
    <xf numFmtId="0" fontId="25" fillId="6" borderId="0" applyNumberFormat="0" applyBorder="0" applyAlignment="0" applyProtection="0"/>
    <xf numFmtId="0" fontId="8" fillId="0" borderId="0"/>
    <xf numFmtId="0" fontId="8" fillId="18" borderId="0" applyNumberFormat="0" applyBorder="0" applyAlignment="0" applyProtection="0"/>
    <xf numFmtId="0" fontId="8" fillId="33" borderId="0"/>
    <xf numFmtId="0" fontId="8" fillId="33" borderId="0"/>
    <xf numFmtId="0" fontId="8" fillId="18" borderId="0" applyNumberFormat="0" applyBorder="0" applyAlignment="0" applyProtection="0"/>
    <xf numFmtId="9" fontId="8" fillId="0" borderId="0" applyFont="0" applyFill="0" applyBorder="0" applyAlignment="0" applyProtection="0"/>
    <xf numFmtId="166" fontId="42" fillId="0" borderId="0" applyFont="0" applyFill="0" applyBorder="0" applyAlignment="0" applyProtection="0"/>
    <xf numFmtId="0" fontId="8" fillId="0" borderId="0"/>
    <xf numFmtId="0" fontId="8" fillId="18" borderId="0" applyNumberFormat="0" applyBorder="0" applyAlignment="0" applyProtection="0"/>
    <xf numFmtId="0" fontId="8" fillId="18" borderId="0" applyNumberFormat="0" applyBorder="0" applyAlignment="0" applyProtection="0"/>
    <xf numFmtId="0" fontId="8" fillId="0" borderId="0"/>
    <xf numFmtId="166" fontId="8" fillId="0" borderId="0" applyFont="0" applyFill="0" applyBorder="0" applyAlignment="0" applyProtection="0"/>
    <xf numFmtId="0" fontId="8" fillId="20" borderId="0" applyNumberFormat="0" applyBorder="0" applyAlignment="0" applyProtection="0"/>
    <xf numFmtId="0" fontId="42" fillId="0" borderId="0" applyFill="0" applyBorder="0" applyAlignment="0" applyProtection="0"/>
    <xf numFmtId="0" fontId="8" fillId="0" borderId="0"/>
    <xf numFmtId="0" fontId="8" fillId="34" borderId="0"/>
    <xf numFmtId="0" fontId="42" fillId="0" borderId="0"/>
    <xf numFmtId="0" fontId="8" fillId="34" borderId="0"/>
    <xf numFmtId="0" fontId="8" fillId="20" borderId="0" applyNumberFormat="0" applyBorder="0" applyAlignment="0" applyProtection="0"/>
    <xf numFmtId="0" fontId="42" fillId="0" borderId="0" applyFill="0" applyBorder="0" applyAlignment="0" applyProtection="0"/>
    <xf numFmtId="0" fontId="8" fillId="0" borderId="0"/>
    <xf numFmtId="176" fontId="42" fillId="0" borderId="0" applyFill="0" applyBorder="0" applyAlignment="0" applyProtection="0"/>
    <xf numFmtId="0" fontId="8" fillId="20" borderId="0" applyNumberFormat="0" applyBorder="0" applyAlignment="0" applyProtection="0"/>
    <xf numFmtId="0" fontId="42" fillId="0" borderId="0" applyFill="0" applyBorder="0" applyAlignment="0" applyProtection="0"/>
    <xf numFmtId="0" fontId="8" fillId="0" borderId="0"/>
    <xf numFmtId="0" fontId="8" fillId="3" borderId="0" applyNumberFormat="0" applyBorder="0" applyAlignment="0" applyProtection="0"/>
    <xf numFmtId="166" fontId="8" fillId="0" borderId="0" applyFont="0" applyFill="0" applyBorder="0" applyAlignment="0" applyProtection="0"/>
    <xf numFmtId="0" fontId="8" fillId="0" borderId="0"/>
    <xf numFmtId="168" fontId="4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79" fontId="42" fillId="0" borderId="0" applyFill="0" applyBorder="0" applyAlignment="0" applyProtection="0"/>
    <xf numFmtId="179" fontId="42" fillId="0" borderId="0" applyFill="0" applyBorder="0" applyAlignment="0" applyProtection="0"/>
    <xf numFmtId="0" fontId="8" fillId="35" borderId="0"/>
    <xf numFmtId="0" fontId="8" fillId="35" borderId="0"/>
    <xf numFmtId="0" fontId="22" fillId="4" borderId="5" applyNumberFormat="0" applyAlignment="0" applyProtection="0"/>
    <xf numFmtId="0" fontId="8" fillId="3"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0" fontId="8" fillId="3" borderId="0" applyNumberFormat="0" applyBorder="0" applyAlignment="0" applyProtection="0"/>
    <xf numFmtId="168" fontId="4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79" fontId="42" fillId="0" borderId="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8" fillId="11" borderId="0" applyNumberFormat="0" applyBorder="0" applyAlignment="0" applyProtection="0"/>
    <xf numFmtId="0" fontId="8" fillId="0" borderId="0"/>
    <xf numFmtId="168" fontId="8" fillId="0" borderId="0" applyFont="0" applyFill="0" applyBorder="0" applyAlignment="0" applyProtection="0"/>
    <xf numFmtId="0" fontId="8" fillId="36" borderId="0"/>
    <xf numFmtId="0" fontId="8" fillId="36" borderId="0"/>
    <xf numFmtId="168" fontId="42" fillId="0" borderId="0" applyFont="0" applyFill="0" applyBorder="0" applyAlignment="0" applyProtection="0"/>
    <xf numFmtId="168" fontId="8" fillId="0" borderId="0" applyFont="0" applyFill="0" applyBorder="0" applyAlignment="0" applyProtection="0"/>
    <xf numFmtId="0" fontId="8" fillId="11" borderId="0" applyNumberFormat="0" applyBorder="0" applyAlignment="0" applyProtection="0"/>
    <xf numFmtId="0" fontId="8" fillId="0" borderId="0"/>
    <xf numFmtId="168" fontId="42" fillId="0" borderId="0" applyFont="0" applyFill="0" applyBorder="0" applyAlignment="0" applyProtection="0"/>
    <xf numFmtId="0" fontId="8" fillId="11" borderId="0" applyNumberFormat="0" applyBorder="0" applyAlignment="0" applyProtection="0"/>
    <xf numFmtId="0" fontId="8" fillId="0" borderId="0"/>
    <xf numFmtId="168" fontId="8" fillId="0" borderId="0" applyFont="0" applyFill="0" applyBorder="0" applyAlignment="0" applyProtection="0"/>
    <xf numFmtId="0" fontId="8" fillId="14" borderId="0" applyNumberFormat="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76" fontId="42" fillId="0" borderId="0" applyFill="0" applyBorder="0" applyAlignment="0" applyProtection="0"/>
    <xf numFmtId="176" fontId="42" fillId="0" borderId="0" applyFill="0" applyBorder="0" applyAlignment="0" applyProtection="0"/>
    <xf numFmtId="0" fontId="8" fillId="37" borderId="0"/>
    <xf numFmtId="0" fontId="8" fillId="0" borderId="0"/>
    <xf numFmtId="168" fontId="42" fillId="0" borderId="0" applyFont="0" applyFill="0" applyBorder="0" applyAlignment="0" applyProtection="0"/>
    <xf numFmtId="0" fontId="8" fillId="37" borderId="0"/>
    <xf numFmtId="0" fontId="42" fillId="0" borderId="0">
      <alignment vertical="center"/>
    </xf>
    <xf numFmtId="168" fontId="8"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0" fontId="8" fillId="14" borderId="0" applyNumberFormat="0" applyBorder="0" applyAlignment="0" applyProtection="0"/>
    <xf numFmtId="0" fontId="42" fillId="0" borderId="0"/>
    <xf numFmtId="0" fontId="42" fillId="0" borderId="0"/>
    <xf numFmtId="168" fontId="42" fillId="0" borderId="0" applyFont="0" applyFill="0" applyBorder="0" applyAlignment="0" applyProtection="0"/>
    <xf numFmtId="168" fontId="8" fillId="0" borderId="0" applyFont="0" applyFill="0" applyBorder="0" applyAlignment="0" applyProtection="0"/>
    <xf numFmtId="175" fontId="42" fillId="0" borderId="0" applyFill="0" applyBorder="0" applyAlignment="0" applyProtection="0"/>
    <xf numFmtId="0" fontId="8" fillId="14" borderId="0" applyNumberFormat="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8" fillId="14" borderId="0" applyNumberFormat="0" applyBorder="0" applyAlignment="0" applyProtection="0"/>
    <xf numFmtId="168" fontId="8" fillId="0" borderId="0" applyFont="0" applyFill="0" applyBorder="0" applyAlignment="0" applyProtection="0"/>
    <xf numFmtId="0" fontId="8" fillId="16"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28" borderId="0"/>
    <xf numFmtId="168" fontId="8" fillId="0" borderId="0" applyFont="0" applyFill="0" applyBorder="0" applyAlignment="0" applyProtection="0"/>
    <xf numFmtId="0" fontId="28" fillId="21" borderId="0" applyNumberFormat="0" applyBorder="0" applyAlignment="0" applyProtection="0"/>
    <xf numFmtId="0" fontId="8" fillId="0" borderId="0"/>
    <xf numFmtId="168" fontId="8" fillId="0" borderId="0" applyFont="0" applyFill="0" applyBorder="0" applyAlignment="0" applyProtection="0"/>
    <xf numFmtId="0" fontId="8" fillId="28" borderId="0"/>
    <xf numFmtId="168" fontId="8" fillId="0" borderId="0" applyFont="0" applyFill="0" applyBorder="0" applyAlignment="0" applyProtection="0"/>
    <xf numFmtId="0" fontId="8" fillId="16"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16" borderId="0" applyNumberFormat="0" applyBorder="0" applyAlignment="0" applyProtection="0"/>
    <xf numFmtId="168" fontId="8" fillId="0" borderId="0" applyFont="0" applyFill="0" applyBorder="0" applyAlignment="0" applyProtection="0"/>
    <xf numFmtId="0" fontId="8" fillId="0" borderId="0"/>
    <xf numFmtId="168" fontId="42" fillId="0" borderId="0" applyFont="0" applyFill="0" applyBorder="0" applyAlignment="0" applyProtection="0"/>
    <xf numFmtId="0" fontId="8" fillId="18" borderId="0" applyNumberFormat="0" applyBorder="0" applyAlignment="0" applyProtection="0"/>
    <xf numFmtId="168" fontId="42" fillId="0" borderId="0" applyFont="0" applyFill="0" applyBorder="0" applyAlignment="0" applyProtection="0"/>
    <xf numFmtId="0" fontId="8" fillId="33" borderId="0"/>
    <xf numFmtId="0" fontId="8" fillId="0" borderId="0"/>
    <xf numFmtId="0" fontId="8" fillId="0" borderId="0"/>
    <xf numFmtId="168" fontId="8" fillId="0" borderId="0" applyFont="0" applyFill="0" applyBorder="0" applyAlignment="0" applyProtection="0"/>
    <xf numFmtId="0" fontId="8" fillId="18" borderId="0" applyNumberFormat="0" applyBorder="0" applyAlignment="0" applyProtection="0"/>
    <xf numFmtId="9" fontId="8" fillId="0" borderId="0" applyFont="0" applyFill="0" applyBorder="0" applyAlignment="0" applyProtection="0"/>
    <xf numFmtId="168" fontId="42" fillId="0" borderId="0" applyFont="0" applyFill="0" applyBorder="0" applyAlignment="0" applyProtection="0"/>
    <xf numFmtId="0" fontId="8" fillId="33" borderId="0"/>
    <xf numFmtId="168" fontId="42" fillId="0" borderId="0" applyFont="0" applyFill="0" applyBorder="0" applyAlignment="0" applyProtection="0"/>
    <xf numFmtId="0" fontId="8" fillId="0" borderId="0"/>
    <xf numFmtId="0" fontId="8" fillId="18" borderId="0" applyNumberFormat="0" applyBorder="0" applyAlignment="0" applyProtection="0"/>
    <xf numFmtId="9" fontId="8" fillId="0" borderId="0" applyFont="0" applyFill="0" applyBorder="0" applyAlignment="0" applyProtection="0"/>
    <xf numFmtId="172" fontId="42" fillId="0" borderId="0" applyFill="0" applyBorder="0" applyAlignment="0" applyProtection="0"/>
    <xf numFmtId="0" fontId="8" fillId="0" borderId="0" applyProtection="0"/>
    <xf numFmtId="0" fontId="8" fillId="36" borderId="0"/>
    <xf numFmtId="0" fontId="8" fillId="36" borderId="0"/>
    <xf numFmtId="0" fontId="8" fillId="11" borderId="0" applyNumberFormat="0" applyBorder="0" applyAlignment="0" applyProtection="0"/>
    <xf numFmtId="0" fontId="8" fillId="11" borderId="0" applyNumberFormat="0" applyBorder="0" applyAlignment="0" applyProtection="0"/>
    <xf numFmtId="168" fontId="8" fillId="0" borderId="0" applyFont="0" applyFill="0" applyBorder="0" applyAlignment="0" applyProtection="0"/>
    <xf numFmtId="0" fontId="28" fillId="38" borderId="0"/>
    <xf numFmtId="0" fontId="8" fillId="22" borderId="0" applyNumberFormat="0" applyBorder="0" applyAlignment="0" applyProtection="0"/>
    <xf numFmtId="0" fontId="8" fillId="25" borderId="0"/>
    <xf numFmtId="0" fontId="8" fillId="22" borderId="0" applyNumberFormat="0" applyBorder="0" applyAlignment="0" applyProtection="0"/>
    <xf numFmtId="168" fontId="8"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0" fontId="8" fillId="22" borderId="0" applyNumberFormat="0" applyBorder="0" applyAlignment="0" applyProtection="0"/>
    <xf numFmtId="0" fontId="8" fillId="22" borderId="0" applyNumberFormat="0" applyBorder="0" applyAlignment="0" applyProtection="0"/>
    <xf numFmtId="180" fontId="2" fillId="0" borderId="0" applyFont="0" applyFill="0" applyBorder="0" applyAlignment="0" applyProtection="0">
      <alignment vertical="center"/>
    </xf>
    <xf numFmtId="168" fontId="8" fillId="0" borderId="0" applyFont="0" applyFill="0" applyBorder="0" applyAlignment="0" applyProtection="0"/>
    <xf numFmtId="0" fontId="28" fillId="12" borderId="0" applyNumberFormat="0" applyBorder="0" applyAlignment="0" applyProtection="0"/>
    <xf numFmtId="176" fontId="42" fillId="0" borderId="0" applyFont="0" applyFill="0" applyBorder="0" applyAlignment="0" applyProtection="0">
      <alignment vertical="center"/>
    </xf>
    <xf numFmtId="176" fontId="8" fillId="0" borderId="0"/>
    <xf numFmtId="0" fontId="28" fillId="38" borderId="0"/>
    <xf numFmtId="0" fontId="31" fillId="0" borderId="0" applyNumberFormat="0" applyBorder="0" applyProtection="0"/>
    <xf numFmtId="166" fontId="8" fillId="0" borderId="0" applyFont="0" applyFill="0" applyBorder="0" applyAlignment="0" applyProtection="0"/>
    <xf numFmtId="176" fontId="42" fillId="0" borderId="0" applyFill="0" applyBorder="0" applyAlignment="0" applyProtection="0"/>
    <xf numFmtId="0" fontId="28" fillId="12" borderId="0" applyNumberFormat="0" applyBorder="0" applyAlignment="0" applyProtection="0"/>
    <xf numFmtId="0" fontId="42" fillId="0" borderId="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28" fillId="12" borderId="0" applyNumberFormat="0" applyBorder="0" applyAlignment="0" applyProtection="0"/>
    <xf numFmtId="166" fontId="42" fillId="0" borderId="0" applyFont="0" applyFill="0" applyBorder="0" applyAlignment="0" applyProtection="0"/>
    <xf numFmtId="171" fontId="42" fillId="0" borderId="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28" fillId="14" borderId="0" applyNumberFormat="0" applyBorder="0" applyAlignment="0" applyProtection="0"/>
    <xf numFmtId="0" fontId="8" fillId="0" borderId="0"/>
    <xf numFmtId="181" fontId="32" fillId="0" borderId="0" applyBorder="0" applyProtection="0"/>
    <xf numFmtId="0" fontId="28" fillId="37" borderId="0"/>
    <xf numFmtId="0" fontId="8" fillId="0" borderId="0"/>
    <xf numFmtId="168" fontId="42" fillId="0" borderId="0" applyFont="0" applyFill="0" applyBorder="0" applyAlignment="0" applyProtection="0"/>
    <xf numFmtId="166" fontId="2" fillId="0" borderId="0" applyFont="0" applyFill="0" applyBorder="0" applyAlignment="0" applyProtection="0"/>
    <xf numFmtId="168" fontId="42" fillId="0" borderId="0" applyFont="0" applyFill="0" applyBorder="0" applyAlignment="0" applyProtection="0"/>
    <xf numFmtId="0" fontId="28" fillId="37" borderId="0"/>
    <xf numFmtId="0" fontId="8" fillId="0" borderId="0"/>
    <xf numFmtId="168" fontId="42" fillId="0" borderId="0" applyFont="0" applyFill="0" applyBorder="0" applyAlignment="0" applyProtection="0"/>
    <xf numFmtId="0" fontId="28" fillId="14" borderId="0" applyNumberFormat="0" applyBorder="0" applyAlignment="0" applyProtection="0"/>
    <xf numFmtId="166" fontId="42" fillId="0" borderId="0" applyFont="0" applyFill="0" applyBorder="0" applyAlignment="0" applyProtection="0"/>
    <xf numFmtId="0" fontId="28" fillId="14" borderId="0" applyNumberFormat="0" applyBorder="0" applyAlignment="0" applyProtection="0"/>
    <xf numFmtId="166" fontId="8" fillId="0" borderId="0" applyFont="0" applyFill="0" applyBorder="0" applyAlignment="0" applyProtection="0"/>
    <xf numFmtId="0" fontId="28" fillId="28" borderId="0"/>
    <xf numFmtId="0" fontId="26" fillId="7" borderId="0" applyNumberFormat="0" applyBorder="0" applyAlignment="0" applyProtection="0"/>
    <xf numFmtId="0" fontId="28" fillId="16" borderId="0" applyNumberFormat="0" applyBorder="0" applyAlignment="0" applyProtection="0"/>
    <xf numFmtId="0" fontId="42" fillId="0" borderId="0" applyFont="0" applyFill="0" applyBorder="0" applyAlignment="0" applyProtection="0">
      <alignment vertical="center"/>
    </xf>
    <xf numFmtId="0" fontId="28" fillId="16" borderId="0" applyNumberFormat="0" applyBorder="0" applyAlignment="0" applyProtection="0"/>
    <xf numFmtId="166" fontId="42" fillId="0" borderId="0" applyFont="0" applyFill="0" applyBorder="0" applyAlignment="0" applyProtection="0"/>
    <xf numFmtId="0" fontId="28" fillId="16" borderId="0" applyNumberFormat="0" applyBorder="0" applyAlignment="0" applyProtection="0"/>
    <xf numFmtId="166" fontId="8"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28" fillId="17" borderId="0" applyNumberFormat="0" applyBorder="0" applyAlignment="0" applyProtection="0"/>
    <xf numFmtId="175" fontId="42" fillId="0" borderId="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0" fontId="28" fillId="39" borderId="0"/>
    <xf numFmtId="168" fontId="8" fillId="0" borderId="0" applyFont="0" applyFill="0" applyBorder="0" applyAlignment="0" applyProtection="0"/>
    <xf numFmtId="168" fontId="8" fillId="0" borderId="0" applyFont="0" applyFill="0" applyBorder="0" applyAlignment="0" applyProtection="0"/>
    <xf numFmtId="0" fontId="28" fillId="39" borderId="0"/>
    <xf numFmtId="0" fontId="28" fillId="17" borderId="0" applyNumberFormat="0" applyBorder="0" applyAlignment="0" applyProtection="0"/>
    <xf numFmtId="0" fontId="8" fillId="0" borderId="0"/>
    <xf numFmtId="43" fontId="8" fillId="0" borderId="0" applyFont="0" applyFill="0" applyBorder="0" applyAlignment="0" applyProtection="0"/>
    <xf numFmtId="168" fontId="42" fillId="0" borderId="0" applyFont="0" applyFill="0" applyBorder="0" applyAlignment="0" applyProtection="0"/>
    <xf numFmtId="0" fontId="28" fillId="17" borderId="0" applyNumberFormat="0" applyBorder="0" applyAlignment="0" applyProtection="0"/>
    <xf numFmtId="175" fontId="42" fillId="0" borderId="0" applyFill="0" applyBorder="0" applyAlignment="0" applyProtection="0"/>
    <xf numFmtId="166" fontId="8" fillId="0" borderId="0" applyFont="0" applyFill="0" applyBorder="0" applyAlignment="0" applyProtection="0"/>
    <xf numFmtId="168" fontId="42" fillId="0" borderId="0" applyFont="0" applyFill="0" applyBorder="0" applyAlignment="0" applyProtection="0"/>
    <xf numFmtId="0" fontId="28" fillId="17" borderId="0" applyNumberFormat="0" applyBorder="0" applyAlignment="0" applyProtection="0"/>
    <xf numFmtId="175" fontId="42" fillId="0" borderId="0" applyFill="0" applyBorder="0" applyAlignment="0" applyProtection="0"/>
    <xf numFmtId="166" fontId="42" fillId="0" borderId="0" applyFont="0" applyFill="0" applyBorder="0" applyAlignment="0" applyProtection="0"/>
    <xf numFmtId="168" fontId="8" fillId="0" borderId="0" applyFont="0" applyFill="0" applyBorder="0" applyAlignment="0" applyProtection="0"/>
    <xf numFmtId="0" fontId="28" fillId="19" borderId="0" applyNumberFormat="0" applyBorder="0" applyAlignment="0" applyProtection="0"/>
    <xf numFmtId="178"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82" fontId="8" fillId="0" borderId="0"/>
    <xf numFmtId="0" fontId="28" fillId="40" borderId="0"/>
    <xf numFmtId="0" fontId="18" fillId="0" borderId="3" applyNumberFormat="0" applyFill="0" applyAlignment="0" applyProtection="0"/>
    <xf numFmtId="0" fontId="28" fillId="40" borderId="0"/>
    <xf numFmtId="168"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0" fontId="8" fillId="0" borderId="0"/>
    <xf numFmtId="0" fontId="28" fillId="19" borderId="0" applyNumberFormat="0" applyBorder="0" applyAlignment="0" applyProtection="0"/>
    <xf numFmtId="166" fontId="42" fillId="0" borderId="0" applyFont="0" applyFill="0" applyBorder="0" applyAlignment="0" applyProtection="0"/>
    <xf numFmtId="168" fontId="2" fillId="0" borderId="0" applyFont="0" applyFill="0" applyBorder="0" applyAlignment="0" applyProtection="0">
      <alignment vertical="center"/>
    </xf>
    <xf numFmtId="0" fontId="28" fillId="19" borderId="0" applyNumberFormat="0" applyBorder="0" applyAlignment="0" applyProtection="0"/>
    <xf numFmtId="166" fontId="42" fillId="0" borderId="0" applyFont="0" applyFill="0" applyBorder="0" applyAlignment="0" applyProtection="0"/>
    <xf numFmtId="168" fontId="42" fillId="0" borderId="0" applyFont="0" applyFill="0" applyBorder="0" applyAlignment="0" applyProtection="0"/>
    <xf numFmtId="0" fontId="28" fillId="23" borderId="0" applyNumberFormat="0" applyBorder="0" applyAlignment="0" applyProtection="0"/>
    <xf numFmtId="0" fontId="28" fillId="41" borderId="0"/>
    <xf numFmtId="0" fontId="28" fillId="41" borderId="0"/>
    <xf numFmtId="0" fontId="28" fillId="23" borderId="0" applyNumberFormat="0" applyBorder="0" applyAlignment="0" applyProtection="0"/>
    <xf numFmtId="166" fontId="42" fillId="0" borderId="0" applyFont="0" applyFill="0" applyBorder="0" applyAlignment="0" applyProtection="0"/>
    <xf numFmtId="0" fontId="28" fillId="42" borderId="0"/>
    <xf numFmtId="166" fontId="8" fillId="0" borderId="0" applyFont="0" applyFill="0" applyBorder="0" applyAlignment="0" applyProtection="0"/>
    <xf numFmtId="166" fontId="8" fillId="0" borderId="0" applyFont="0" applyFill="0" applyBorder="0" applyAlignment="0" applyProtection="0"/>
    <xf numFmtId="0" fontId="28" fillId="23" borderId="0" applyNumberFormat="0" applyBorder="0" applyAlignment="0" applyProtection="0"/>
    <xf numFmtId="166" fontId="8" fillId="0" borderId="0" applyFont="0" applyFill="0" applyBorder="0" applyAlignment="0" applyProtection="0"/>
    <xf numFmtId="0" fontId="28" fillId="23" borderId="0" applyNumberFormat="0" applyBorder="0" applyAlignment="0" applyProtection="0"/>
    <xf numFmtId="0" fontId="28" fillId="9" borderId="0" applyNumberFormat="0" applyBorder="0" applyAlignment="0" applyProtection="0"/>
    <xf numFmtId="166" fontId="42" fillId="0" borderId="0" applyFont="0" applyFill="0" applyBorder="0" applyAlignment="0" applyProtection="0"/>
    <xf numFmtId="0" fontId="8" fillId="0" borderId="0"/>
    <xf numFmtId="174" fontId="8" fillId="0" borderId="0" applyFill="0" applyBorder="0" applyAlignment="0" applyProtection="0"/>
    <xf numFmtId="0" fontId="28" fillId="42" borderId="0"/>
    <xf numFmtId="166" fontId="8" fillId="0" borderId="0" applyFont="0" applyFill="0" applyBorder="0" applyAlignment="0" applyProtection="0"/>
    <xf numFmtId="0" fontId="28" fillId="9" borderId="0" applyNumberFormat="0" applyBorder="0" applyAlignment="0" applyProtection="0"/>
    <xf numFmtId="166" fontId="8" fillId="0" borderId="0" applyFont="0" applyFill="0" applyBorder="0" applyAlignment="0" applyProtection="0"/>
    <xf numFmtId="0" fontId="28" fillId="9" borderId="0" applyNumberFormat="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0" fontId="28" fillId="13" borderId="0" applyNumberFormat="0" applyBorder="0" applyAlignment="0" applyProtection="0"/>
    <xf numFmtId="174" fontId="42" fillId="0" borderId="0" applyFill="0" applyBorder="0" applyAlignment="0" applyProtection="0"/>
    <xf numFmtId="168" fontId="42" fillId="0" borderId="0" applyFont="0" applyFill="0" applyBorder="0" applyAlignment="0" applyProtection="0"/>
    <xf numFmtId="166" fontId="8" fillId="0" borderId="0" applyFont="0" applyFill="0" applyBorder="0" applyAlignment="0" applyProtection="0"/>
    <xf numFmtId="0" fontId="25" fillId="26" borderId="0"/>
    <xf numFmtId="172" fontId="42" fillId="0" borderId="0" applyFill="0" applyBorder="0" applyAlignment="0" applyProtection="0"/>
    <xf numFmtId="0" fontId="28" fillId="31" borderId="0"/>
    <xf numFmtId="166"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174" fontId="42" fillId="0" borderId="0" applyFill="0" applyBorder="0" applyAlignment="0" applyProtection="0"/>
    <xf numFmtId="0" fontId="28" fillId="13" borderId="0" applyNumberFormat="0" applyBorder="0" applyAlignment="0" applyProtection="0"/>
    <xf numFmtId="174" fontId="42" fillId="0" borderId="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174" fontId="42" fillId="0" borderId="0" applyFill="0" applyBorder="0" applyAlignment="0" applyProtection="0"/>
    <xf numFmtId="0" fontId="28" fillId="13" borderId="0" applyNumberFormat="0" applyBorder="0" applyAlignment="0" applyProtection="0"/>
    <xf numFmtId="174" fontId="42" fillId="0" borderId="0" applyFill="0" applyBorder="0" applyAlignment="0" applyProtection="0"/>
    <xf numFmtId="0" fontId="28" fillId="15" borderId="0" applyNumberFormat="0" applyBorder="0" applyAlignment="0" applyProtection="0"/>
    <xf numFmtId="0" fontId="14" fillId="0" borderId="0" applyNumberFormat="0" applyFill="0" applyBorder="0" applyAlignment="0" applyProtection="0"/>
    <xf numFmtId="0" fontId="8" fillId="0" borderId="0"/>
    <xf numFmtId="166" fontId="42" fillId="0" borderId="0" applyFont="0" applyFill="0" applyBorder="0" applyAlignment="0" applyProtection="0"/>
    <xf numFmtId="179" fontId="8" fillId="0" borderId="0"/>
    <xf numFmtId="166" fontId="42" fillId="0" borderId="0" applyFont="0" applyFill="0" applyBorder="0" applyAlignment="0" applyProtection="0"/>
    <xf numFmtId="0" fontId="28" fillId="43" borderId="0"/>
    <xf numFmtId="166" fontId="42" fillId="0" borderId="0" applyFont="0" applyFill="0" applyBorder="0" applyAlignment="0" applyProtection="0"/>
    <xf numFmtId="0" fontId="28" fillId="43" borderId="0"/>
    <xf numFmtId="0" fontId="8" fillId="0" borderId="0"/>
    <xf numFmtId="166" fontId="8" fillId="0" borderId="0" applyFont="0" applyFill="0" applyBorder="0" applyAlignment="0" applyProtection="0"/>
    <xf numFmtId="0" fontId="28" fillId="21" borderId="0" applyNumberFormat="0" applyBorder="0" applyAlignment="0" applyProtection="0"/>
    <xf numFmtId="0" fontId="28" fillId="39" borderId="0"/>
    <xf numFmtId="166" fontId="2" fillId="0" borderId="0" applyFont="0" applyFill="0" applyBorder="0" applyAlignment="0" applyProtection="0">
      <alignment vertical="center"/>
    </xf>
    <xf numFmtId="183" fontId="42" fillId="0" borderId="0" applyFill="0" applyBorder="0" applyAlignment="0" applyProtection="0"/>
    <xf numFmtId="0" fontId="28" fillId="21" borderId="0" applyNumberFormat="0" applyBorder="0" applyAlignment="0" applyProtection="0"/>
    <xf numFmtId="0" fontId="28" fillId="39" borderId="0"/>
    <xf numFmtId="0" fontId="42" fillId="0" borderId="0"/>
    <xf numFmtId="166" fontId="42" fillId="0" borderId="0" applyFont="0" applyFill="0" applyBorder="0" applyAlignment="0" applyProtection="0"/>
    <xf numFmtId="166" fontId="8" fillId="0" borderId="0" applyFont="0" applyFill="0" applyBorder="0" applyAlignment="0" applyProtection="0"/>
    <xf numFmtId="0" fontId="28" fillId="17" borderId="0" applyNumberFormat="0" applyBorder="0" applyAlignment="0" applyProtection="0"/>
    <xf numFmtId="166" fontId="33" fillId="0" borderId="0" applyFont="0" applyFill="0" applyBorder="0" applyAlignment="0" applyProtection="0"/>
    <xf numFmtId="166" fontId="8" fillId="0" borderId="0" applyFont="0" applyFill="0" applyBorder="0" applyAlignment="0" applyProtection="0"/>
    <xf numFmtId="0" fontId="28" fillId="17" borderId="0" applyNumberFormat="0" applyBorder="0" applyAlignment="0" applyProtection="0"/>
    <xf numFmtId="166" fontId="42" fillId="0" borderId="0" applyFont="0" applyFill="0" applyBorder="0" applyAlignment="0" applyProtection="0"/>
    <xf numFmtId="166" fontId="42" fillId="0" borderId="0" applyFont="0" applyFill="0" applyBorder="0" applyAlignment="0" applyProtection="0"/>
    <xf numFmtId="0" fontId="8" fillId="0" borderId="0"/>
    <xf numFmtId="0" fontId="28" fillId="19" borderId="0" applyNumberFormat="0" applyBorder="0" applyAlignment="0" applyProtection="0"/>
    <xf numFmtId="166" fontId="8" fillId="0" borderId="0" applyFont="0" applyFill="0" applyBorder="0" applyAlignment="0" applyProtection="0"/>
    <xf numFmtId="0" fontId="28" fillId="40" borderId="0"/>
    <xf numFmtId="0" fontId="28" fillId="40" borderId="0"/>
    <xf numFmtId="0" fontId="28" fillId="19" borderId="0" applyNumberFormat="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0" fontId="8" fillId="0" borderId="0"/>
    <xf numFmtId="0" fontId="28" fillId="19" borderId="0" applyNumberFormat="0" applyBorder="0" applyAlignment="0" applyProtection="0"/>
    <xf numFmtId="0" fontId="8" fillId="0" borderId="0"/>
    <xf numFmtId="166" fontId="8" fillId="0" borderId="0" applyFont="0" applyFill="0" applyBorder="0" applyAlignment="0" applyProtection="0"/>
    <xf numFmtId="0" fontId="8" fillId="0" borderId="0"/>
    <xf numFmtId="0" fontId="28" fillId="19" borderId="0" applyNumberFormat="0" applyBorder="0" applyAlignment="0" applyProtection="0"/>
    <xf numFmtId="0" fontId="8" fillId="0" borderId="0"/>
    <xf numFmtId="0" fontId="28" fillId="21" borderId="0" applyNumberFormat="0" applyBorder="0" applyAlignment="0" applyProtection="0"/>
    <xf numFmtId="0" fontId="26" fillId="32" borderId="0"/>
    <xf numFmtId="0" fontId="26" fillId="32" borderId="0"/>
    <xf numFmtId="178" fontId="8" fillId="0" borderId="0"/>
    <xf numFmtId="0" fontId="23" fillId="5" borderId="7" applyNumberFormat="0" applyAlignment="0" applyProtection="0"/>
    <xf numFmtId="0" fontId="26" fillId="7" borderId="0" applyNumberFormat="0" applyBorder="0" applyAlignment="0" applyProtection="0"/>
    <xf numFmtId="0" fontId="26" fillId="7" borderId="0" applyNumberFormat="0" applyBorder="0" applyAlignment="0" applyProtection="0"/>
    <xf numFmtId="166" fontId="9" fillId="0" borderId="0" applyFont="0" applyFill="0" applyBorder="0" applyAlignment="0" applyProtection="0"/>
    <xf numFmtId="0" fontId="22" fillId="27" borderId="5"/>
    <xf numFmtId="0" fontId="22" fillId="4" borderId="5" applyNumberFormat="0" applyAlignment="0" applyProtection="0"/>
    <xf numFmtId="0" fontId="22" fillId="4" borderId="5" applyNumberFormat="0" applyAlignment="0" applyProtection="0"/>
    <xf numFmtId="0" fontId="22" fillId="4" borderId="5" applyNumberFormat="0" applyAlignment="0" applyProtection="0"/>
    <xf numFmtId="166" fontId="42" fillId="0" borderId="0" applyFont="0" applyFill="0" applyBorder="0" applyAlignment="0" applyProtection="0"/>
    <xf numFmtId="0" fontId="23" fillId="30" borderId="7"/>
    <xf numFmtId="0" fontId="23" fillId="5" borderId="7" applyNumberFormat="0" applyAlignment="0" applyProtection="0"/>
    <xf numFmtId="0" fontId="23" fillId="5" borderId="7" applyNumberFormat="0" applyAlignment="0" applyProtection="0"/>
    <xf numFmtId="0" fontId="8" fillId="0" borderId="0"/>
    <xf numFmtId="166" fontId="8" fillId="0" borderId="0" applyFont="0" applyFill="0" applyBorder="0" applyAlignment="0" applyProtection="0"/>
    <xf numFmtId="168" fontId="8" fillId="0" borderId="0" applyFont="0" applyFill="0" applyBorder="0" applyAlignment="0" applyProtection="0"/>
    <xf numFmtId="166" fontId="42" fillId="0" borderId="0" applyFont="0" applyFill="0" applyBorder="0" applyAlignment="0" applyProtection="0"/>
    <xf numFmtId="176" fontId="42" fillId="0" borderId="0" applyFill="0" applyBorder="0" applyAlignment="0" applyProtection="0"/>
    <xf numFmtId="168" fontId="42" fillId="0" borderId="0" applyFont="0" applyFill="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42" fillId="0" borderId="0" applyFont="0" applyFill="0" applyBorder="0" applyAlignment="0" applyProtection="0"/>
    <xf numFmtId="183" fontId="42" fillId="0" borderId="0" applyFill="0" applyBorder="0" applyAlignment="0" applyProtection="0"/>
    <xf numFmtId="169" fontId="42" fillId="0" borderId="0" applyFill="0" applyBorder="0" applyAlignment="0" applyProtection="0"/>
    <xf numFmtId="166" fontId="42" fillId="0" borderId="0" applyFont="0" applyFill="0" applyBorder="0" applyAlignment="0" applyProtection="0"/>
    <xf numFmtId="184" fontId="8" fillId="0" borderId="0"/>
    <xf numFmtId="166"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8" fontId="42" fillId="0" borderId="0" applyFont="0" applyFill="0" applyBorder="0" applyAlignment="0" applyProtection="0"/>
    <xf numFmtId="166" fontId="42" fillId="0" borderId="0" applyFont="0" applyFill="0" applyBorder="0" applyAlignment="0" applyProtection="0"/>
    <xf numFmtId="0" fontId="25" fillId="6" borderId="0" applyNumberFormat="0" applyBorder="0" applyAlignment="0" applyProtection="0"/>
    <xf numFmtId="166"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0" fontId="25" fillId="26" borderId="0"/>
    <xf numFmtId="166" fontId="8" fillId="0" borderId="0" applyFont="0" applyFill="0" applyBorder="0" applyAlignment="0" applyProtection="0"/>
    <xf numFmtId="176" fontId="42" fillId="0" borderId="0" applyFill="0" applyBorder="0" applyAlignment="0" applyProtection="0"/>
    <xf numFmtId="168" fontId="8" fillId="0" borderId="0" applyFont="0" applyFill="0" applyBorder="0" applyAlignment="0" applyProtection="0"/>
    <xf numFmtId="9" fontId="8" fillId="0" borderId="0" applyFont="0" applyFill="0" applyBorder="0" applyAlignment="0" applyProtection="0"/>
    <xf numFmtId="0" fontId="8" fillId="0" borderId="0"/>
    <xf numFmtId="166" fontId="8" fillId="0" borderId="0" applyFont="0" applyFill="0" applyBorder="0" applyAlignment="0" applyProtection="0"/>
    <xf numFmtId="168" fontId="8" fillId="0" borderId="0" applyFont="0" applyFill="0" applyBorder="0" applyAlignment="0" applyProtection="0"/>
    <xf numFmtId="9" fontId="8" fillId="0" borderId="0" applyFont="0" applyFill="0" applyBorder="0" applyAlignment="0" applyProtection="0"/>
    <xf numFmtId="0" fontId="8" fillId="0" borderId="0"/>
    <xf numFmtId="166" fontId="8" fillId="0" borderId="0" applyFont="0" applyFill="0" applyBorder="0" applyAlignment="0" applyProtection="0"/>
    <xf numFmtId="176" fontId="42" fillId="0" borderId="0" applyFill="0" applyBorder="0" applyAlignment="0" applyProtection="0"/>
    <xf numFmtId="0" fontId="42"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8" fontId="42"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166" fontId="42" fillId="0" borderId="0" applyFont="0" applyFill="0" applyBorder="0" applyAlignment="0" applyProtection="0"/>
    <xf numFmtId="166" fontId="8" fillId="0" borderId="0" applyFont="0" applyFill="0" applyBorder="0" applyAlignment="0" applyProtection="0"/>
    <xf numFmtId="178" fontId="42" fillId="0" borderId="0" applyFont="0" applyFill="0" applyBorder="0" applyAlignment="0" applyProtection="0"/>
    <xf numFmtId="168" fontId="42" fillId="0" borderId="0" applyFont="0" applyFill="0" applyBorder="0" applyAlignment="0" applyProtection="0"/>
    <xf numFmtId="166" fontId="8" fillId="0" borderId="0" applyFont="0" applyFill="0" applyBorder="0" applyAlignment="0" applyProtection="0"/>
    <xf numFmtId="168" fontId="42" fillId="0" borderId="0" applyFont="0" applyFill="0" applyBorder="0" applyAlignment="0" applyProtection="0"/>
    <xf numFmtId="185" fontId="8" fillId="0" borderId="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8" fillId="0" borderId="0"/>
    <xf numFmtId="0" fontId="42" fillId="0" borderId="0"/>
    <xf numFmtId="166" fontId="8" fillId="0" borderId="0" applyFont="0" applyFill="0" applyBorder="0" applyAlignment="0" applyProtection="0"/>
    <xf numFmtId="166" fontId="8" fillId="0" borderId="0" applyFont="0" applyFill="0" applyBorder="0" applyAlignment="0" applyProtection="0"/>
    <xf numFmtId="0" fontId="8" fillId="0" borderId="0"/>
    <xf numFmtId="166" fontId="42" fillId="0" borderId="0" applyFont="0" applyFill="0" applyBorder="0" applyAlignment="0" applyProtection="0"/>
    <xf numFmtId="166" fontId="42" fillId="0" borderId="0" applyFont="0" applyFill="0" applyBorder="0" applyAlignment="0" applyProtection="0"/>
    <xf numFmtId="0" fontId="17" fillId="0" borderId="2" applyNumberFormat="0" applyFill="0" applyAlignment="0" applyProtection="0"/>
    <xf numFmtId="166" fontId="42" fillId="0" borderId="0" applyFont="0" applyFill="0" applyBorder="0" applyAlignment="0" applyProtection="0"/>
    <xf numFmtId="166" fontId="42" fillId="0" borderId="0" applyProtection="0"/>
    <xf numFmtId="0" fontId="17" fillId="0" borderId="2" applyNumberFormat="0" applyFill="0" applyAlignment="0" applyProtection="0"/>
    <xf numFmtId="166" fontId="42" fillId="0" borderId="0" applyFont="0" applyFill="0" applyBorder="0" applyAlignment="0" applyProtection="0"/>
    <xf numFmtId="166" fontId="42" fillId="0" borderId="0" applyProtection="0"/>
    <xf numFmtId="166" fontId="42" fillId="0" borderId="0" applyFont="0" applyFill="0" applyBorder="0" applyAlignment="0" applyProtection="0"/>
    <xf numFmtId="168" fontId="8" fillId="0" borderId="0" applyFont="0" applyFill="0" applyBorder="0" applyAlignment="0" applyProtection="0"/>
    <xf numFmtId="0" fontId="8" fillId="0" borderId="0"/>
    <xf numFmtId="166" fontId="8" fillId="0" borderId="0" applyFont="0" applyFill="0" applyBorder="0" applyAlignment="0" applyProtection="0"/>
    <xf numFmtId="178" fontId="42" fillId="0" borderId="0" applyFill="0" applyBorder="0" applyAlignment="0" applyProtection="0"/>
    <xf numFmtId="166" fontId="42" fillId="0" borderId="0" applyFont="0" applyFill="0" applyBorder="0" applyAlignment="0" applyProtection="0"/>
    <xf numFmtId="176" fontId="42" fillId="0" borderId="0" applyFill="0" applyBorder="0" applyAlignment="0" applyProtection="0"/>
    <xf numFmtId="166" fontId="42" fillId="0" borderId="0" applyFont="0" applyFill="0" applyBorder="0" applyAlignment="0" applyProtection="0"/>
    <xf numFmtId="168"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0" fontId="18" fillId="0" borderId="3" applyNumberFormat="0" applyFill="0" applyAlignment="0" applyProtection="0"/>
    <xf numFmtId="9" fontId="8" fillId="0" borderId="0" applyFont="0" applyFill="0" applyBorder="0" applyAlignment="0" applyProtection="0"/>
    <xf numFmtId="166" fontId="42" fillId="0" borderId="0" applyFont="0" applyFill="0" applyBorder="0" applyAlignment="0" applyProtection="0"/>
    <xf numFmtId="0" fontId="18" fillId="0" borderId="3" applyNumberFormat="0" applyFill="0" applyAlignment="0" applyProtection="0"/>
    <xf numFmtId="166" fontId="42" fillId="0" borderId="0" applyFont="0" applyFill="0" applyBorder="0" applyAlignment="0" applyProtection="0"/>
    <xf numFmtId="0" fontId="8" fillId="0" borderId="0" applyProtection="0"/>
    <xf numFmtId="175" fontId="42" fillId="0" borderId="0" applyFill="0" applyBorder="0" applyAlignment="0" applyProtection="0"/>
    <xf numFmtId="175" fontId="42" fillId="0" borderId="0" applyFill="0" applyBorder="0" applyAlignment="0" applyProtection="0"/>
    <xf numFmtId="175" fontId="42" fillId="0" borderId="0" applyFill="0" applyBorder="0" applyAlignment="0" applyProtection="0"/>
    <xf numFmtId="172" fontId="42" fillId="0" borderId="0" applyFill="0" applyBorder="0" applyAlignment="0" applyProtection="0"/>
    <xf numFmtId="166" fontId="8" fillId="0" borderId="0" applyFont="0" applyFill="0" applyBorder="0" applyAlignment="0" applyProtection="0"/>
    <xf numFmtId="175" fontId="42" fillId="0" borderId="0" applyFill="0" applyBorder="0" applyAlignment="0" applyProtection="0"/>
    <xf numFmtId="175" fontId="42" fillId="0" borderId="0" applyFill="0" applyBorder="0" applyAlignment="0" applyProtection="0"/>
    <xf numFmtId="175"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66" fontId="42" fillId="0" borderId="0" applyFont="0" applyFill="0" applyBorder="0" applyAlignment="0" applyProtection="0"/>
    <xf numFmtId="175"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83" fontId="42" fillId="0" borderId="0" applyFont="0" applyFill="0" applyBorder="0" applyAlignment="0" applyProtection="0"/>
    <xf numFmtId="166" fontId="42"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6" fontId="42" fillId="0" borderId="0" applyFont="0" applyFill="0" applyBorder="0" applyAlignment="0" applyProtection="0"/>
    <xf numFmtId="168" fontId="8" fillId="0" borderId="0" applyFont="0" applyFill="0" applyBorder="0" applyAlignment="0" applyProtection="0"/>
    <xf numFmtId="166" fontId="42" fillId="0" borderId="0" applyFont="0" applyFill="0" applyBorder="0" applyAlignment="0" applyProtection="0"/>
    <xf numFmtId="0" fontId="17" fillId="0" borderId="2" applyNumberFormat="0" applyFill="0" applyAlignment="0" applyProtection="0"/>
    <xf numFmtId="166" fontId="42" fillId="0" borderId="0" applyFont="0" applyFill="0" applyBorder="0" applyAlignment="0" applyProtection="0"/>
    <xf numFmtId="168"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79" fontId="42" fillId="0" borderId="0" applyFill="0" applyBorder="0" applyAlignment="0" applyProtection="0"/>
    <xf numFmtId="166" fontId="42" fillId="0" borderId="0" applyFont="0" applyFill="0" applyBorder="0" applyAlignment="0" applyProtection="0"/>
    <xf numFmtId="41" fontId="8" fillId="0" borderId="0" applyFont="0" applyFill="0" applyBorder="0" applyAlignment="0" applyProtection="0"/>
    <xf numFmtId="186" fontId="8" fillId="0" borderId="0" applyFont="0" applyFill="0" applyBorder="0" applyAlignment="0" applyProtection="0"/>
    <xf numFmtId="168" fontId="8" fillId="0" borderId="0" applyFont="0" applyFill="0" applyBorder="0" applyAlignment="0" applyProtection="0"/>
    <xf numFmtId="174" fontId="8"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86" fontId="8" fillId="0" borderId="0" applyFont="0" applyFill="0" applyBorder="0" applyAlignment="0" applyProtection="0"/>
    <xf numFmtId="168" fontId="8" fillId="0" borderId="0" applyFont="0" applyFill="0" applyBorder="0" applyAlignment="0" applyProtection="0"/>
    <xf numFmtId="0" fontId="8" fillId="0" borderId="0"/>
    <xf numFmtId="166" fontId="42"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0" fontId="42" fillId="0" borderId="0"/>
    <xf numFmtId="166" fontId="42" fillId="0" borderId="0" applyFont="0" applyFill="0" applyBorder="0" applyAlignment="0" applyProtection="0"/>
    <xf numFmtId="179" fontId="42" fillId="0" borderId="0" applyFill="0" applyBorder="0" applyAlignment="0" applyProtection="0"/>
    <xf numFmtId="166" fontId="9" fillId="0" borderId="0" applyFont="0" applyFill="0" applyBorder="0" applyAlignment="0" applyProtection="0"/>
    <xf numFmtId="179" fontId="42" fillId="0" borderId="0" applyFill="0" applyBorder="0" applyAlignment="0" applyProtection="0"/>
    <xf numFmtId="166" fontId="9" fillId="0" borderId="0" applyFont="0" applyFill="0" applyBorder="0" applyAlignment="0" applyProtection="0"/>
    <xf numFmtId="0" fontId="8" fillId="0" borderId="0"/>
    <xf numFmtId="179" fontId="42" fillId="0" borderId="0" applyFill="0" applyBorder="0" applyAlignment="0" applyProtection="0"/>
    <xf numFmtId="166" fontId="9" fillId="0" borderId="0" applyFont="0" applyFill="0" applyBorder="0" applyAlignment="0" applyProtection="0"/>
    <xf numFmtId="179" fontId="42" fillId="0" borderId="0" applyFill="0" applyBorder="0" applyAlignment="0" applyProtection="0"/>
    <xf numFmtId="166" fontId="9" fillId="0" borderId="0" applyFont="0" applyFill="0" applyBorder="0" applyAlignment="0" applyProtection="0"/>
    <xf numFmtId="168" fontId="42" fillId="0" borderId="0" applyFont="0" applyFill="0" applyBorder="0" applyAlignment="0" applyProtection="0"/>
    <xf numFmtId="179" fontId="42" fillId="0" borderId="0" applyFill="0" applyBorder="0" applyAlignment="0" applyProtection="0"/>
    <xf numFmtId="179" fontId="42" fillId="0" borderId="0" applyFill="0" applyBorder="0" applyAlignment="0" applyProtection="0"/>
    <xf numFmtId="166" fontId="9" fillId="0" borderId="0" applyFont="0" applyFill="0" applyBorder="0" applyAlignment="0" applyProtection="0"/>
    <xf numFmtId="168" fontId="42" fillId="0" borderId="0" applyFont="0" applyFill="0" applyBorder="0" applyAlignment="0" applyProtection="0"/>
    <xf numFmtId="187" fontId="32" fillId="0" borderId="0" applyBorder="0" applyProtection="0"/>
    <xf numFmtId="179" fontId="42"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6"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76" fontId="42" fillId="0" borderId="0" applyFill="0" applyBorder="0" applyAlignment="0" applyProtection="0"/>
    <xf numFmtId="0" fontId="42" fillId="0" borderId="0" applyFill="0" applyBorder="0" applyAlignment="0" applyProtection="0"/>
    <xf numFmtId="166" fontId="42" fillId="0" borderId="0" applyFont="0" applyFill="0" applyBorder="0" applyAlignment="0" applyProtection="0"/>
    <xf numFmtId="0" fontId="42" fillId="0" borderId="0"/>
    <xf numFmtId="166" fontId="42" fillId="0" borderId="0" applyFont="0" applyFill="0" applyBorder="0" applyAlignment="0" applyProtection="0"/>
    <xf numFmtId="43" fontId="8" fillId="0" borderId="0" applyFont="0" applyFill="0" applyBorder="0" applyAlignment="0" applyProtection="0"/>
    <xf numFmtId="183" fontId="42" fillId="0" borderId="0" applyFont="0" applyFill="0" applyBorder="0" applyAlignment="0" applyProtection="0"/>
    <xf numFmtId="166" fontId="9"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9" fillId="0" borderId="0" applyFont="0" applyFill="0" applyBorder="0" applyAlignment="0" applyProtection="0"/>
    <xf numFmtId="184" fontId="8" fillId="0" borderId="0" applyFont="0" applyBorder="0" applyProtection="0"/>
    <xf numFmtId="166" fontId="9" fillId="0" borderId="0" applyFont="0" applyFill="0" applyBorder="0" applyAlignment="0" applyProtection="0"/>
    <xf numFmtId="0" fontId="42" fillId="0" borderId="0"/>
    <xf numFmtId="166" fontId="42" fillId="0" borderId="0" applyFont="0" applyFill="0" applyBorder="0" applyAlignment="0" applyProtection="0"/>
    <xf numFmtId="179" fontId="42" fillId="0" borderId="0" applyFill="0" applyBorder="0" applyAlignment="0" applyProtection="0"/>
    <xf numFmtId="172" fontId="42" fillId="0" borderId="0" applyFill="0" applyBorder="0" applyAlignment="0" applyProtection="0"/>
    <xf numFmtId="0" fontId="20" fillId="3" borderId="5" applyNumberFormat="0" applyAlignment="0" applyProtection="0"/>
    <xf numFmtId="0" fontId="42" fillId="0" borderId="0" applyFill="0" applyBorder="0" applyAlignment="0" applyProtection="0"/>
    <xf numFmtId="168" fontId="42" fillId="0" borderId="0" applyFont="0" applyFill="0" applyBorder="0" applyAlignment="0" applyProtection="0"/>
    <xf numFmtId="0" fontId="20" fillId="3" borderId="5" applyNumberFormat="0" applyAlignment="0" applyProtection="0"/>
    <xf numFmtId="0" fontId="42" fillId="0" borderId="0" applyFill="0" applyBorder="0" applyAlignment="0" applyProtection="0"/>
    <xf numFmtId="168" fontId="42" fillId="0" borderId="0" applyFont="0" applyFill="0" applyBorder="0" applyAlignment="0" applyProtection="0"/>
    <xf numFmtId="0" fontId="20" fillId="3" borderId="5" applyNumberFormat="0" applyAlignment="0" applyProtection="0"/>
    <xf numFmtId="166" fontId="8" fillId="0" borderId="0" applyFont="0" applyFill="0" applyBorder="0" applyAlignment="0" applyProtection="0"/>
    <xf numFmtId="0" fontId="42" fillId="0" borderId="0" applyFill="0" applyBorder="0" applyAlignment="0" applyProtection="0"/>
    <xf numFmtId="168" fontId="42" fillId="0" borderId="0" applyFont="0" applyFill="0" applyBorder="0" applyAlignment="0" applyProtection="0"/>
    <xf numFmtId="166" fontId="8" fillId="0" borderId="0" applyFont="0" applyFill="0" applyBorder="0" applyAlignment="0" applyProtection="0"/>
    <xf numFmtId="0" fontId="42" fillId="0" borderId="0" applyFill="0" applyBorder="0" applyAlignment="0" applyProtection="0"/>
    <xf numFmtId="0" fontId="42" fillId="0" borderId="0" applyFill="0" applyBorder="0" applyAlignment="0" applyProtection="0"/>
    <xf numFmtId="0" fontId="19" fillId="0" borderId="4" applyNumberFormat="0" applyFill="0" applyAlignment="0" applyProtection="0"/>
    <xf numFmtId="0" fontId="42" fillId="0" borderId="0"/>
    <xf numFmtId="166" fontId="8" fillId="0" borderId="0" applyFont="0" applyFill="0" applyBorder="0" applyAlignment="0" applyProtection="0"/>
    <xf numFmtId="0" fontId="42" fillId="0" borderId="0" applyFill="0" applyBorder="0" applyAlignment="0" applyProtection="0"/>
    <xf numFmtId="0" fontId="42" fillId="0" borderId="0" applyFill="0" applyBorder="0" applyAlignment="0" applyProtection="0"/>
    <xf numFmtId="0" fontId="42" fillId="0" borderId="0" applyFill="0" applyBorder="0" applyAlignment="0" applyProtection="0"/>
    <xf numFmtId="0" fontId="42" fillId="0" borderId="0" applyFill="0" applyBorder="0" applyAlignment="0" applyProtection="0"/>
    <xf numFmtId="0" fontId="42" fillId="0" borderId="0" applyFill="0" applyBorder="0" applyAlignment="0" applyProtection="0"/>
    <xf numFmtId="176" fontId="42" fillId="0" borderId="0" applyFill="0" applyBorder="0" applyAlignment="0" applyProtection="0"/>
    <xf numFmtId="0" fontId="8" fillId="0" borderId="0"/>
    <xf numFmtId="179" fontId="42" fillId="0" borderId="0" applyFill="0" applyBorder="0" applyAlignment="0" applyProtection="0"/>
    <xf numFmtId="179" fontId="42" fillId="0" borderId="0" applyFill="0" applyBorder="0" applyAlignment="0" applyProtection="0"/>
    <xf numFmtId="179" fontId="42" fillId="0" borderId="0" applyFill="0" applyBorder="0" applyAlignment="0" applyProtection="0"/>
    <xf numFmtId="179" fontId="42" fillId="0" borderId="0" applyFill="0" applyBorder="0" applyAlignment="0" applyProtection="0"/>
    <xf numFmtId="179" fontId="42" fillId="0" borderId="0" applyFill="0" applyBorder="0" applyAlignment="0" applyProtection="0"/>
    <xf numFmtId="179" fontId="42" fillId="0" borderId="0" applyFill="0" applyBorder="0" applyAlignment="0" applyProtection="0"/>
    <xf numFmtId="179" fontId="42" fillId="0" borderId="0" applyFill="0" applyBorder="0" applyAlignment="0" applyProtection="0"/>
    <xf numFmtId="0" fontId="42" fillId="0" borderId="0"/>
    <xf numFmtId="183" fontId="4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8" fillId="0" borderId="0"/>
    <xf numFmtId="166" fontId="4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8" fillId="0" borderId="0"/>
    <xf numFmtId="168" fontId="42" fillId="0" borderId="0" applyFont="0" applyFill="0" applyBorder="0" applyAlignment="0" applyProtection="0"/>
    <xf numFmtId="0" fontId="42" fillId="0" borderId="0"/>
    <xf numFmtId="0" fontId="42" fillId="0" borderId="0"/>
    <xf numFmtId="171" fontId="42" fillId="0" borderId="0" applyFill="0" applyBorder="0" applyAlignment="0" applyProtection="0"/>
    <xf numFmtId="164" fontId="42" fillId="0" borderId="0" applyFill="0" applyBorder="0" applyAlignment="0" applyProtection="0"/>
    <xf numFmtId="168" fontId="42"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164" fontId="42" fillId="0" borderId="0" applyFill="0" applyBorder="0" applyAlignment="0" applyProtection="0"/>
    <xf numFmtId="168" fontId="8" fillId="0" borderId="0" applyFont="0" applyFill="0" applyBorder="0" applyAlignment="0" applyProtection="0"/>
    <xf numFmtId="164" fontId="42" fillId="0" borderId="0" applyFill="0" applyBorder="0" applyAlignment="0" applyProtection="0"/>
    <xf numFmtId="168" fontId="8"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168" fontId="8" fillId="0" borderId="0" applyFont="0" applyFill="0" applyBorder="0" applyAlignment="0" applyProtection="0"/>
    <xf numFmtId="0" fontId="8" fillId="0" borderId="0"/>
    <xf numFmtId="164" fontId="42" fillId="0" borderId="0" applyFill="0" applyBorder="0" applyAlignment="0" applyProtection="0"/>
    <xf numFmtId="164" fontId="42" fillId="0" borderId="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42" fillId="0" borderId="0" applyFill="0" applyBorder="0" applyAlignment="0" applyProtection="0"/>
    <xf numFmtId="164" fontId="42" fillId="0" borderId="0" applyFill="0" applyBorder="0" applyAlignment="0" applyProtection="0"/>
    <xf numFmtId="164" fontId="42" fillId="0" borderId="0" applyFill="0" applyBorder="0" applyAlignment="0" applyProtection="0"/>
    <xf numFmtId="164" fontId="42" fillId="0" borderId="0" applyFill="0" applyBorder="0" applyAlignment="0" applyProtection="0"/>
    <xf numFmtId="164" fontId="42"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5" fontId="42" fillId="0" borderId="0" applyFill="0" applyBorder="0" applyAlignment="0" applyProtection="0"/>
    <xf numFmtId="172" fontId="42" fillId="0" borderId="0" applyFill="0" applyBorder="0" applyAlignment="0" applyProtection="0"/>
    <xf numFmtId="175" fontId="42" fillId="0" borderId="0" applyFill="0" applyBorder="0" applyAlignment="0" applyProtection="0"/>
    <xf numFmtId="175" fontId="42" fillId="0" borderId="0" applyFill="0" applyBorder="0" applyAlignment="0" applyProtection="0"/>
    <xf numFmtId="172" fontId="42" fillId="0" borderId="0" applyFill="0" applyBorder="0" applyAlignment="0" applyProtection="0"/>
    <xf numFmtId="0" fontId="8" fillId="0" borderId="0" applyProtection="0"/>
    <xf numFmtId="175" fontId="42" fillId="0" borderId="0" applyFill="0" applyBorder="0" applyAlignment="0" applyProtection="0"/>
    <xf numFmtId="175" fontId="42" fillId="0" borderId="0" applyFill="0" applyBorder="0" applyAlignment="0" applyProtection="0"/>
    <xf numFmtId="175" fontId="42" fillId="0" borderId="0" applyFill="0" applyBorder="0" applyAlignment="0" applyProtection="0"/>
    <xf numFmtId="172" fontId="42" fillId="0" borderId="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42" fillId="0" borderId="0" applyFill="0" applyBorder="0" applyAlignment="0" applyProtection="0"/>
    <xf numFmtId="172" fontId="42" fillId="0" borderId="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76" fontId="42" fillId="0" borderId="0" applyFill="0" applyBorder="0" applyAlignment="0" applyProtection="0"/>
    <xf numFmtId="166" fontId="42" fillId="0" borderId="0" applyFont="0" applyFill="0" applyBorder="0" applyAlignment="0" applyProtection="0"/>
    <xf numFmtId="0" fontId="8" fillId="0" borderId="0"/>
    <xf numFmtId="168" fontId="42" fillId="0" borderId="0" applyFont="0" applyFill="0" applyBorder="0" applyAlignment="0" applyProtection="0"/>
    <xf numFmtId="0" fontId="32" fillId="0" borderId="0" applyNumberFormat="0" applyBorder="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66" fontId="42" fillId="0" borderId="0" applyFont="0" applyFill="0" applyBorder="0" applyAlignment="0" applyProtection="0"/>
    <xf numFmtId="174" fontId="42" fillId="0" borderId="0" applyFill="0" applyBorder="0" applyAlignment="0" applyProtection="0"/>
    <xf numFmtId="168" fontId="42" fillId="0" borderId="0" applyFont="0" applyFill="0" applyBorder="0" applyAlignment="0" applyProtection="0"/>
    <xf numFmtId="174" fontId="42" fillId="0" borderId="0" applyFill="0" applyBorder="0" applyAlignment="0" applyProtection="0"/>
    <xf numFmtId="0" fontId="8" fillId="0" borderId="0"/>
    <xf numFmtId="0" fontId="8" fillId="0" borderId="0"/>
    <xf numFmtId="188"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72"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66" fontId="8" fillId="0" borderId="0" applyFont="0" applyFill="0" applyBorder="0" applyAlignment="0" applyProtection="0"/>
    <xf numFmtId="166" fontId="42" fillId="0" borderId="0" applyProtection="0"/>
    <xf numFmtId="166" fontId="8" fillId="0" borderId="0" applyFont="0" applyFill="0" applyBorder="0" applyAlignment="0" applyProtection="0"/>
    <xf numFmtId="166" fontId="42" fillId="0" borderId="0" applyProtection="0"/>
    <xf numFmtId="0" fontId="42" fillId="44" borderId="1"/>
    <xf numFmtId="174" fontId="42" fillId="0" borderId="0" applyFill="0" applyBorder="0" applyAlignment="0" applyProtection="0"/>
    <xf numFmtId="0" fontId="42" fillId="44" borderId="1"/>
    <xf numFmtId="174"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74" fontId="42" fillId="0" borderId="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9" fontId="8" fillId="0" borderId="0" applyFont="0" applyFill="0" applyBorder="0" applyAlignment="0" applyProtection="0"/>
    <xf numFmtId="166" fontId="42" fillId="0" borderId="0" applyFont="0" applyFill="0" applyBorder="0" applyAlignment="0" applyProtection="0"/>
    <xf numFmtId="0" fontId="27" fillId="8" borderId="0" applyNumberFormat="0" applyBorder="0" applyAlignment="0" applyProtection="0"/>
    <xf numFmtId="168" fontId="42" fillId="0" borderId="0" applyFont="0" applyFill="0" applyBorder="0" applyAlignment="0" applyProtection="0"/>
    <xf numFmtId="0" fontId="42" fillId="0" borderId="0"/>
    <xf numFmtId="168" fontId="42" fillId="0" borderId="0" applyFont="0" applyFill="0" applyBorder="0" applyAlignment="0" applyProtection="0"/>
    <xf numFmtId="168" fontId="42" fillId="0" borderId="0" applyFont="0" applyFill="0" applyBorder="0" applyAlignment="0" applyProtection="0"/>
    <xf numFmtId="176" fontId="42" fillId="0" borderId="0" applyFill="0" applyBorder="0" applyAlignment="0" applyProtection="0"/>
    <xf numFmtId="176" fontId="42" fillId="0" borderId="0" applyFill="0" applyBorder="0" applyAlignment="0" applyProtection="0"/>
    <xf numFmtId="176" fontId="42" fillId="0" borderId="0" applyFill="0" applyBorder="0" applyAlignment="0" applyProtection="0"/>
    <xf numFmtId="189" fontId="8" fillId="0" borderId="0"/>
    <xf numFmtId="168" fontId="42" fillId="0" borderId="0" applyFont="0" applyFill="0" applyBorder="0" applyAlignment="0" applyProtection="0"/>
    <xf numFmtId="0" fontId="8" fillId="0" borderId="0"/>
    <xf numFmtId="0" fontId="29" fillId="0" borderId="0" applyNumberFormat="0" applyBorder="0" applyProtection="0">
      <alignment horizontal="center" textRotation="90"/>
    </xf>
    <xf numFmtId="168" fontId="42" fillId="0" borderId="0" applyFont="0" applyFill="0" applyBorder="0" applyAlignment="0" applyProtection="0"/>
    <xf numFmtId="176" fontId="42" fillId="0" borderId="0" applyFill="0" applyBorder="0" applyAlignment="0" applyProtection="0"/>
    <xf numFmtId="0" fontId="42" fillId="0" borderId="0" applyFill="0" applyBorder="0" applyAlignment="0" applyProtection="0"/>
    <xf numFmtId="0" fontId="42" fillId="0" borderId="0"/>
    <xf numFmtId="168" fontId="42" fillId="0" borderId="0" applyFont="0" applyFill="0" applyBorder="0" applyAlignment="0" applyProtection="0"/>
    <xf numFmtId="176" fontId="42" fillId="0" borderId="0" applyFill="0" applyBorder="0" applyAlignment="0" applyProtection="0"/>
    <xf numFmtId="177" fontId="42" fillId="0" borderId="0" applyFill="0" applyBorder="0" applyAlignment="0" applyProtection="0"/>
    <xf numFmtId="176" fontId="42" fillId="0" borderId="0" applyFill="0" applyBorder="0" applyAlignment="0" applyProtection="0"/>
    <xf numFmtId="0" fontId="8" fillId="0" borderId="0" applyProtection="0"/>
    <xf numFmtId="168" fontId="42" fillId="0" borderId="0" applyFont="0" applyFill="0" applyBorder="0" applyAlignment="0" applyProtection="0"/>
    <xf numFmtId="0" fontId="27" fillId="8"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applyProtection="0"/>
    <xf numFmtId="168" fontId="8" fillId="0" borderId="0" applyFont="0" applyFill="0" applyBorder="0" applyAlignment="0" applyProtection="0"/>
    <xf numFmtId="0" fontId="8" fillId="0" borderId="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90" fontId="8" fillId="0" borderId="0" applyBorder="0" applyProtection="0"/>
    <xf numFmtId="0" fontId="42" fillId="0" borderId="0"/>
    <xf numFmtId="0" fontId="8"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xf numFmtId="0" fontId="8" fillId="0" borderId="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83" fontId="42" fillId="0" borderId="0"/>
    <xf numFmtId="176" fontId="8" fillId="0" borderId="0" applyFill="0" applyBorder="0" applyAlignment="0" applyProtection="0"/>
    <xf numFmtId="168" fontId="42" fillId="0" borderId="0" applyFont="0" applyFill="0" applyBorder="0" applyAlignment="0" applyProtection="0"/>
    <xf numFmtId="168" fontId="2" fillId="0" borderId="0" applyFont="0" applyFill="0" applyBorder="0" applyAlignment="0" applyProtection="0">
      <alignment vertical="center"/>
    </xf>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8"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2" fillId="0" borderId="0" applyFont="0" applyFill="0" applyBorder="0" applyAlignment="0" applyProtection="0">
      <alignment vertical="center"/>
    </xf>
    <xf numFmtId="168" fontId="8" fillId="0" borderId="0" applyFont="0" applyFill="0" applyBorder="0" applyAlignment="0" applyProtection="0"/>
    <xf numFmtId="0" fontId="8"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xf numFmtId="0" fontId="8"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xf numFmtId="168" fontId="8" fillId="0" borderId="0" applyFont="0" applyFill="0" applyBorder="0" applyAlignment="0" applyProtection="0"/>
    <xf numFmtId="168" fontId="42" fillId="0" borderId="0" applyFont="0" applyFill="0" applyBorder="0" applyAlignment="0" applyProtection="0"/>
    <xf numFmtId="169" fontId="8" fillId="0" borderId="0" applyFont="0" applyFill="0" applyBorder="0" applyAlignment="0" applyProtection="0"/>
    <xf numFmtId="168" fontId="42"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91" fontId="32" fillId="0" borderId="0" applyBorder="0" applyProtection="0"/>
    <xf numFmtId="187" fontId="32" fillId="0" borderId="0"/>
    <xf numFmtId="0" fontId="8" fillId="0" borderId="0"/>
    <xf numFmtId="168" fontId="9" fillId="0" borderId="0" applyFont="0" applyFill="0" applyBorder="0" applyAlignment="0" applyProtection="0"/>
    <xf numFmtId="0" fontId="42" fillId="0" borderId="0"/>
    <xf numFmtId="0" fontId="8" fillId="0" borderId="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9" fontId="42" fillId="0" borderId="0" applyFont="0" applyFill="0" applyBorder="0" applyAlignment="0" applyProtection="0"/>
    <xf numFmtId="179" fontId="42" fillId="0" borderId="0" applyFill="0" applyBorder="0" applyAlignment="0" applyProtection="0"/>
    <xf numFmtId="0"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0" fontId="8" fillId="0" borderId="0"/>
    <xf numFmtId="0" fontId="42" fillId="0" borderId="0" applyFill="0" applyBorder="0" applyAlignment="0" applyProtection="0"/>
    <xf numFmtId="0" fontId="42" fillId="0" borderId="0" applyFill="0" applyBorder="0" applyAlignment="0" applyProtection="0"/>
    <xf numFmtId="0" fontId="42" fillId="0" borderId="0"/>
    <xf numFmtId="172" fontId="42" fillId="0" borderId="0" applyFill="0" applyBorder="0" applyAlignment="0" applyProtection="0"/>
    <xf numFmtId="172" fontId="42" fillId="0" borderId="0" applyFill="0" applyBorder="0" applyAlignment="0" applyProtection="0"/>
    <xf numFmtId="165" fontId="42" fillId="0" borderId="0" applyFill="0" applyBorder="0" applyAlignment="0" applyProtection="0"/>
    <xf numFmtId="0" fontId="8" fillId="0" borderId="0"/>
    <xf numFmtId="39" fontId="42" fillId="0" borderId="0" applyFill="0" applyBorder="0" applyAlignment="0" applyProtection="0"/>
    <xf numFmtId="168" fontId="9" fillId="0" borderId="0" applyFont="0" applyFill="0" applyBorder="0" applyAlignment="0" applyProtection="0"/>
    <xf numFmtId="0" fontId="42" fillId="0" borderId="0"/>
    <xf numFmtId="168" fontId="9" fillId="0" borderId="0" applyFont="0" applyFill="0" applyBorder="0" applyAlignment="0" applyProtection="0"/>
    <xf numFmtId="0" fontId="42" fillId="0" borderId="0"/>
    <xf numFmtId="176" fontId="42" fillId="0" borderId="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0" fontId="8" fillId="0" borderId="0"/>
    <xf numFmtId="169" fontId="42" fillId="0" borderId="0" applyFill="0" applyBorder="0" applyAlignment="0" applyProtection="0"/>
    <xf numFmtId="0" fontId="42"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42" fillId="0" borderId="0" applyFont="0" applyFill="0" applyBorder="0" applyAlignment="0" applyProtection="0"/>
    <xf numFmtId="176" fontId="34" fillId="0" borderId="0" applyFill="0" applyBorder="0" applyAlignment="0" applyProtection="0"/>
    <xf numFmtId="168" fontId="8" fillId="0" borderId="0" applyFont="0" applyFill="0" applyBorder="0" applyAlignment="0" applyProtection="0"/>
    <xf numFmtId="179" fontId="34" fillId="0" borderId="0" applyFill="0" applyBorder="0" applyAlignment="0" applyProtection="0"/>
    <xf numFmtId="168" fontId="42" fillId="0" borderId="0" applyFont="0" applyFill="0" applyBorder="0" applyAlignment="0" applyProtection="0"/>
    <xf numFmtId="0" fontId="8" fillId="0" borderId="0"/>
    <xf numFmtId="168" fontId="42" fillId="0" borderId="0" applyFont="0" applyFill="0" applyBorder="0" applyAlignment="0" applyProtection="0"/>
    <xf numFmtId="168" fontId="42" fillId="0" borderId="0" applyFont="0" applyFill="0" applyBorder="0" applyAlignment="0" applyProtection="0"/>
    <xf numFmtId="189" fontId="8" fillId="0" borderId="0"/>
    <xf numFmtId="176" fontId="8" fillId="0" borderId="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43" fontId="42" fillId="0" borderId="0" applyFont="0" applyFill="0" applyBorder="0" applyAlignment="0" applyProtection="0"/>
    <xf numFmtId="168" fontId="8" fillId="0" borderId="0" applyFont="0" applyFill="0" applyBorder="0" applyAlignment="0" applyProtection="0"/>
    <xf numFmtId="176" fontId="42" fillId="0" borderId="0" applyFill="0" applyBorder="0" applyAlignment="0" applyProtection="0"/>
    <xf numFmtId="171" fontId="42" fillId="0" borderId="0" applyFont="0" applyFill="0" applyBorder="0" applyAlignment="0" applyProtection="0"/>
    <xf numFmtId="0" fontId="8" fillId="0" borderId="0"/>
    <xf numFmtId="168" fontId="42" fillId="0" borderId="0" applyFont="0" applyFill="0" applyBorder="0" applyAlignment="0" applyProtection="0"/>
    <xf numFmtId="191" fontId="32" fillId="0" borderId="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0" fontId="8" fillId="0" borderId="0"/>
    <xf numFmtId="168" fontId="8" fillId="0" borderId="0" applyFont="0" applyFill="0" applyBorder="0" applyAlignment="0" applyProtection="0"/>
    <xf numFmtId="0" fontId="32"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83" fontId="42" fillId="0" borderId="0" applyFill="0" applyBorder="0" applyAlignment="0" applyProtection="0"/>
    <xf numFmtId="189" fontId="8" fillId="0" borderId="0"/>
    <xf numFmtId="172"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0" fontId="8" fillId="0" borderId="0"/>
    <xf numFmtId="9" fontId="42" fillId="0" borderId="0" applyFont="0" applyFill="0" applyBorder="0" applyAlignment="0" applyProtection="0"/>
    <xf numFmtId="172" fontId="42" fillId="0" borderId="0" applyFill="0" applyBorder="0" applyAlignment="0" applyProtection="0"/>
    <xf numFmtId="172" fontId="42" fillId="0" borderId="0" applyFill="0" applyBorder="0" applyAlignment="0" applyProtection="0"/>
    <xf numFmtId="0" fontId="42" fillId="0" borderId="0"/>
    <xf numFmtId="176" fontId="42" fillId="0" borderId="0" applyFill="0" applyBorder="0" applyAlignment="0" applyProtection="0"/>
    <xf numFmtId="168" fontId="8" fillId="0" borderId="0" applyFont="0" applyFill="0" applyBorder="0" applyAlignment="0" applyProtection="0"/>
    <xf numFmtId="172" fontId="42" fillId="0" borderId="0" applyFill="0" applyBorder="0" applyAlignment="0" applyProtection="0"/>
    <xf numFmtId="0" fontId="8" fillId="0" borderId="0"/>
    <xf numFmtId="168" fontId="42" fillId="0" borderId="0" applyFont="0" applyFill="0" applyBorder="0" applyAlignment="0" applyProtection="0"/>
    <xf numFmtId="168" fontId="42" fillId="0" borderId="0" applyFont="0" applyFill="0" applyBorder="0" applyAlignment="0" applyProtection="0"/>
    <xf numFmtId="172" fontId="42" fillId="0" borderId="0" applyFill="0" applyBorder="0" applyAlignment="0" applyProtection="0"/>
    <xf numFmtId="0" fontId="8" fillId="0" borderId="0"/>
    <xf numFmtId="172" fontId="42" fillId="0" borderId="0" applyFill="0" applyBorder="0" applyAlignment="0" applyProtection="0"/>
    <xf numFmtId="172" fontId="42" fillId="0" borderId="0" applyFill="0" applyBorder="0" applyAlignment="0" applyProtection="0"/>
    <xf numFmtId="168" fontId="42" fillId="0" borderId="0" applyFont="0" applyFill="0" applyBorder="0" applyAlignment="0" applyProtection="0"/>
    <xf numFmtId="172"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0" fontId="8" fillId="0" borderId="0"/>
    <xf numFmtId="168" fontId="8" fillId="0" borderId="0" applyFont="0" applyFill="0" applyBorder="0" applyAlignment="0" applyProtection="0"/>
    <xf numFmtId="0" fontId="42" fillId="0" borderId="0"/>
    <xf numFmtId="172" fontId="42" fillId="0" borderId="0" applyFill="0" applyBorder="0" applyAlignment="0" applyProtection="0"/>
    <xf numFmtId="172" fontId="42" fillId="0" borderId="0" applyFill="0" applyBorder="0" applyAlignment="0" applyProtection="0"/>
    <xf numFmtId="191" fontId="32" fillId="0" borderId="0" applyBorder="0" applyProtection="0"/>
    <xf numFmtId="0" fontId="42" fillId="0" borderId="0"/>
    <xf numFmtId="172" fontId="42" fillId="0" borderId="0" applyFill="0" applyBorder="0" applyAlignment="0" applyProtection="0"/>
    <xf numFmtId="172" fontId="42" fillId="0" borderId="0" applyFill="0" applyBorder="0" applyAlignment="0" applyProtection="0"/>
    <xf numFmtId="0" fontId="42" fillId="0" borderId="0"/>
    <xf numFmtId="172" fontId="42" fillId="0" borderId="0" applyFill="0" applyBorder="0" applyAlignment="0" applyProtection="0"/>
    <xf numFmtId="168" fontId="8" fillId="0" borderId="0" applyFont="0" applyFill="0" applyBorder="0" applyAlignment="0" applyProtection="0"/>
    <xf numFmtId="172"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72" fontId="42" fillId="0" borderId="0" applyFill="0" applyBorder="0" applyAlignment="0" applyProtection="0"/>
    <xf numFmtId="168" fontId="42" fillId="0" borderId="0" applyFont="0" applyFill="0" applyBorder="0" applyAlignment="0" applyProtection="0"/>
    <xf numFmtId="172" fontId="42" fillId="0" borderId="0" applyFill="0" applyBorder="0" applyAlignment="0" applyProtection="0"/>
    <xf numFmtId="9" fontId="8" fillId="0" borderId="0" applyFont="0" applyFill="0" applyBorder="0" applyAlignment="0" applyProtection="0"/>
    <xf numFmtId="168" fontId="42" fillId="0" borderId="0" applyFont="0" applyFill="0" applyBorder="0" applyAlignment="0" applyProtection="0"/>
    <xf numFmtId="172" fontId="42" fillId="0" borderId="0" applyFill="0" applyBorder="0" applyAlignment="0" applyProtection="0"/>
    <xf numFmtId="168" fontId="42" fillId="0" borderId="0" applyFont="0" applyFill="0" applyBorder="0" applyAlignment="0" applyProtection="0"/>
    <xf numFmtId="172" fontId="42" fillId="0" borderId="0" applyFill="0" applyBorder="0" applyAlignment="0" applyProtection="0"/>
    <xf numFmtId="168" fontId="42" fillId="0" borderId="0" applyFont="0" applyFill="0" applyBorder="0" applyAlignment="0" applyProtection="0"/>
    <xf numFmtId="0" fontId="8" fillId="0" borderId="0"/>
    <xf numFmtId="191" fontId="32" fillId="0" borderId="0" applyBorder="0" applyProtection="0"/>
    <xf numFmtId="168" fontId="42" fillId="0" borderId="0" applyFont="0" applyFill="0" applyBorder="0" applyAlignment="0" applyProtection="0"/>
    <xf numFmtId="0" fontId="8" fillId="0" borderId="0" applyProtection="0"/>
    <xf numFmtId="191" fontId="32" fillId="0" borderId="0"/>
    <xf numFmtId="172" fontId="42" fillId="0" borderId="0" applyFill="0" applyBorder="0" applyAlignment="0" applyProtection="0"/>
    <xf numFmtId="0" fontId="8" fillId="0" borderId="0" applyNumberFormat="0" applyFont="0" applyBorder="0" applyProtection="0"/>
    <xf numFmtId="168" fontId="42" fillId="0" borderId="0" applyFont="0" applyFill="0" applyBorder="0" applyAlignment="0" applyProtection="0"/>
    <xf numFmtId="0" fontId="8" fillId="0" borderId="0"/>
    <xf numFmtId="177" fontId="42" fillId="0" borderId="0" applyFill="0" applyBorder="0" applyAlignment="0" applyProtection="0"/>
    <xf numFmtId="177" fontId="42" fillId="0" borderId="0" applyFill="0" applyBorder="0" applyAlignment="0" applyProtection="0"/>
    <xf numFmtId="0" fontId="8" fillId="0" borderId="0"/>
    <xf numFmtId="177" fontId="42" fillId="0" borderId="0" applyFill="0" applyBorder="0" applyAlignment="0" applyProtection="0"/>
    <xf numFmtId="0" fontId="8" fillId="0" borderId="0"/>
    <xf numFmtId="177" fontId="42" fillId="0" borderId="0" applyFill="0" applyBorder="0" applyAlignment="0" applyProtection="0"/>
    <xf numFmtId="0" fontId="8" fillId="0" borderId="0"/>
    <xf numFmtId="177" fontId="42" fillId="0" borderId="0" applyFill="0" applyBorder="0" applyAlignment="0" applyProtection="0"/>
    <xf numFmtId="0" fontId="8" fillId="0" borderId="0"/>
    <xf numFmtId="177" fontId="42" fillId="0" borderId="0" applyFill="0" applyBorder="0" applyAlignment="0" applyProtection="0"/>
    <xf numFmtId="177" fontId="42" fillId="0" borderId="0" applyFill="0" applyBorder="0" applyAlignment="0" applyProtection="0"/>
    <xf numFmtId="0" fontId="8" fillId="0" borderId="0"/>
    <xf numFmtId="177" fontId="42" fillId="0" borderId="0" applyFill="0" applyBorder="0" applyAlignment="0" applyProtection="0"/>
    <xf numFmtId="177" fontId="42" fillId="0" borderId="0" applyFill="0" applyBorder="0" applyAlignment="0" applyProtection="0"/>
    <xf numFmtId="0" fontId="8" fillId="0" borderId="0"/>
    <xf numFmtId="177" fontId="42" fillId="0" borderId="0" applyFill="0" applyBorder="0" applyAlignment="0" applyProtection="0"/>
    <xf numFmtId="177" fontId="42" fillId="0" borderId="0" applyFill="0" applyBorder="0" applyAlignment="0" applyProtection="0"/>
    <xf numFmtId="177" fontId="42" fillId="0" borderId="0" applyFill="0" applyBorder="0" applyAlignment="0" applyProtection="0"/>
    <xf numFmtId="0" fontId="8" fillId="0" borderId="0"/>
    <xf numFmtId="0" fontId="32" fillId="0" borderId="0"/>
    <xf numFmtId="0" fontId="8" fillId="0" borderId="0"/>
    <xf numFmtId="177" fontId="42" fillId="0" borderId="0" applyFill="0" applyBorder="0" applyAlignment="0" applyProtection="0"/>
    <xf numFmtId="0" fontId="8" fillId="0" borderId="0"/>
    <xf numFmtId="168" fontId="42" fillId="0" borderId="0" applyFont="0" applyFill="0" applyBorder="0" applyAlignment="0" applyProtection="0"/>
    <xf numFmtId="177" fontId="42" fillId="0" borderId="0" applyFill="0" applyBorder="0" applyAlignment="0" applyProtection="0"/>
    <xf numFmtId="177" fontId="42" fillId="0" borderId="0" applyFill="0" applyBorder="0" applyAlignment="0" applyProtection="0"/>
    <xf numFmtId="177" fontId="42" fillId="0" borderId="0" applyFill="0" applyBorder="0" applyAlignment="0" applyProtection="0"/>
    <xf numFmtId="177" fontId="42" fillId="0" borderId="0" applyFill="0" applyBorder="0" applyAlignment="0" applyProtection="0"/>
    <xf numFmtId="0" fontId="24" fillId="0" borderId="8" applyNumberFormat="0" applyFill="0" applyAlignment="0" applyProtection="0"/>
    <xf numFmtId="177" fontId="42" fillId="0" borderId="0" applyFill="0" applyBorder="0" applyAlignment="0" applyProtection="0"/>
    <xf numFmtId="0" fontId="24" fillId="0" borderId="8" applyNumberFormat="0" applyFill="0" applyAlignment="0" applyProtection="0"/>
    <xf numFmtId="168" fontId="8" fillId="0" borderId="0" applyFont="0" applyFill="0" applyBorder="0" applyAlignment="0" applyProtection="0"/>
    <xf numFmtId="0" fontId="42" fillId="0" borderId="0"/>
    <xf numFmtId="0" fontId="8" fillId="0" borderId="0"/>
    <xf numFmtId="168" fontId="8" fillId="0" borderId="0" applyFont="0" applyFill="0" applyBorder="0" applyAlignment="0" applyProtection="0"/>
    <xf numFmtId="0" fontId="8" fillId="0" borderId="0"/>
    <xf numFmtId="0" fontId="8" fillId="0" borderId="0"/>
    <xf numFmtId="168" fontId="8" fillId="0" borderId="0" applyFont="0" applyFill="0" applyBorder="0" applyAlignment="0" applyProtection="0"/>
    <xf numFmtId="0" fontId="42" fillId="0" borderId="0"/>
    <xf numFmtId="168" fontId="8" fillId="0" borderId="0" applyFont="0" applyFill="0" applyBorder="0" applyAlignment="0" applyProtection="0"/>
    <xf numFmtId="0" fontId="42" fillId="0" borderId="0"/>
    <xf numFmtId="168" fontId="8" fillId="0" borderId="0" applyFont="0" applyFill="0" applyBorder="0" applyAlignment="0" applyProtection="0"/>
    <xf numFmtId="0" fontId="42" fillId="0" borderId="0"/>
    <xf numFmtId="168" fontId="8" fillId="0" borderId="0" applyFont="0" applyFill="0" applyBorder="0" applyAlignment="0" applyProtection="0"/>
    <xf numFmtId="168" fontId="8" fillId="0" borderId="0" applyFont="0" applyFill="0" applyBorder="0" applyAlignment="0" applyProtection="0"/>
    <xf numFmtId="0" fontId="42"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8" fillId="0" borderId="0"/>
    <xf numFmtId="9" fontId="9"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42" fillId="0" borderId="0" applyFont="0" applyFill="0" applyBorder="0" applyAlignment="0" applyProtection="0"/>
    <xf numFmtId="168" fontId="8" fillId="0" borderId="0" applyFont="0" applyFill="0" applyBorder="0" applyAlignment="0" applyProtection="0"/>
    <xf numFmtId="0" fontId="3" fillId="0" borderId="0" applyNumberFormat="0" applyFill="0" applyBorder="0" applyAlignment="0" applyProtection="0">
      <alignment vertical="top"/>
    </xf>
    <xf numFmtId="192" fontId="8" fillId="0" borderId="0"/>
    <xf numFmtId="168" fontId="8" fillId="0" borderId="0" applyFont="0" applyFill="0" applyBorder="0" applyAlignment="0" applyProtection="0"/>
    <xf numFmtId="0" fontId="8" fillId="0" borderId="0"/>
    <xf numFmtId="174" fontId="42" fillId="0" borderId="0" applyFill="0" applyBorder="0" applyAlignment="0" applyProtection="0">
      <alignment vertical="center"/>
    </xf>
    <xf numFmtId="165" fontId="8" fillId="0" borderId="0" applyFont="0" applyFill="0" applyBorder="0" applyAlignment="0" applyProtection="0"/>
    <xf numFmtId="0" fontId="42" fillId="0" borderId="0"/>
    <xf numFmtId="0" fontId="42" fillId="0" borderId="0"/>
    <xf numFmtId="0" fontId="8" fillId="0" borderId="0"/>
    <xf numFmtId="167" fontId="42" fillId="0" borderId="0" applyFont="0" applyFill="0" applyBorder="0" applyAlignment="0" applyProtection="0"/>
    <xf numFmtId="0" fontId="8" fillId="0" borderId="0"/>
    <xf numFmtId="0" fontId="19" fillId="0" borderId="0" applyNumberFormat="0" applyFill="0" applyBorder="0" applyAlignment="0" applyProtection="0"/>
    <xf numFmtId="193" fontId="8" fillId="0" borderId="0" applyFont="0" applyFill="0" applyBorder="0" applyAlignment="0" applyProtection="0"/>
    <xf numFmtId="0" fontId="42" fillId="0" borderId="0" applyNumberFormat="0" applyFill="0" applyBorder="0" applyProtection="0">
      <alignment vertical="center"/>
    </xf>
    <xf numFmtId="0" fontId="8" fillId="0" borderId="0"/>
    <xf numFmtId="189" fontId="8" fillId="0" borderId="0"/>
    <xf numFmtId="170" fontId="8" fillId="0" borderId="0"/>
    <xf numFmtId="191" fontId="32" fillId="0" borderId="0"/>
    <xf numFmtId="0" fontId="42" fillId="0" borderId="0"/>
    <xf numFmtId="0" fontId="32" fillId="0" borderId="0" applyNumberFormat="0" applyBorder="0" applyProtection="0"/>
    <xf numFmtId="0" fontId="8" fillId="0" borderId="0" applyNumberFormat="0" applyFont="0" applyBorder="0" applyProtection="0"/>
    <xf numFmtId="9" fontId="42" fillId="0" borderId="0" applyFont="0" applyFill="0" applyBorder="0" applyAlignment="0" applyProtection="0"/>
    <xf numFmtId="0" fontId="8" fillId="0" borderId="0" applyNumberFormat="0" applyFont="0" applyBorder="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42" fillId="0" borderId="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5" fillId="6" borderId="0" applyNumberFormat="0" applyBorder="0" applyAlignment="0" applyProtection="0"/>
    <xf numFmtId="0" fontId="25" fillId="6" borderId="0" applyNumberFormat="0" applyBorder="0" applyAlignment="0" applyProtection="0"/>
    <xf numFmtId="0" fontId="19"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0" borderId="0"/>
    <xf numFmtId="0" fontId="20" fillId="35" borderId="5"/>
    <xf numFmtId="0" fontId="20" fillId="35" borderId="5"/>
    <xf numFmtId="0" fontId="20" fillId="3" borderId="5" applyNumberFormat="0" applyAlignment="0" applyProtection="0"/>
    <xf numFmtId="0" fontId="24" fillId="0" borderId="8" applyNumberFormat="0" applyFill="0" applyAlignment="0" applyProtection="0"/>
    <xf numFmtId="0" fontId="27" fillId="8" borderId="0" applyNumberFormat="0" applyBorder="0" applyAlignment="0" applyProtection="0"/>
    <xf numFmtId="0" fontId="27" fillId="45" borderId="0"/>
    <xf numFmtId="0" fontId="27" fillId="45" borderId="0"/>
    <xf numFmtId="0" fontId="27" fillId="8" borderId="0" applyNumberFormat="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8" fillId="0" borderId="0"/>
    <xf numFmtId="0" fontId="8"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9" fontId="42" fillId="0" borderId="0" applyFont="0" applyFill="0" applyBorder="0" applyAlignment="0" applyProtection="0"/>
    <xf numFmtId="0" fontId="42" fillId="0" borderId="0"/>
    <xf numFmtId="0" fontId="8" fillId="0" borderId="0"/>
    <xf numFmtId="0" fontId="8" fillId="0" borderId="0"/>
    <xf numFmtId="0" fontId="42" fillId="0" borderId="0"/>
    <xf numFmtId="0" fontId="8" fillId="0" borderId="0"/>
    <xf numFmtId="0" fontId="42" fillId="0" borderId="0"/>
    <xf numFmtId="0" fontId="42" fillId="0" borderId="0"/>
    <xf numFmtId="0" fontId="8" fillId="0" borderId="0"/>
    <xf numFmtId="0" fontId="42" fillId="0" borderId="0"/>
    <xf numFmtId="0" fontId="42" fillId="0" borderId="0"/>
    <xf numFmtId="0" fontId="42" fillId="0" borderId="0">
      <alignment vertical="center"/>
    </xf>
    <xf numFmtId="0" fontId="8" fillId="0" borderId="0"/>
    <xf numFmtId="0" fontId="8" fillId="0" borderId="0"/>
    <xf numFmtId="0" fontId="8" fillId="0" borderId="0"/>
    <xf numFmtId="0" fontId="8" fillId="0" borderId="0"/>
    <xf numFmtId="0" fontId="8" fillId="0" borderId="0"/>
    <xf numFmtId="0" fontId="42" fillId="0" borderId="0"/>
    <xf numFmtId="0" fontId="33" fillId="0" borderId="0"/>
    <xf numFmtId="0" fontId="42" fillId="0" borderId="0"/>
    <xf numFmtId="0" fontId="42" fillId="0" borderId="0"/>
    <xf numFmtId="0" fontId="42" fillId="0" borderId="0"/>
    <xf numFmtId="0" fontId="42" fillId="0" borderId="0"/>
    <xf numFmtId="0" fontId="8" fillId="0" borderId="0"/>
    <xf numFmtId="0" fontId="42" fillId="0" borderId="0"/>
    <xf numFmtId="0" fontId="8" fillId="0" borderId="0"/>
    <xf numFmtId="0" fontId="42" fillId="0" borderId="0"/>
    <xf numFmtId="0" fontId="8" fillId="0" borderId="0"/>
    <xf numFmtId="0" fontId="42" fillId="0" borderId="0"/>
    <xf numFmtId="0" fontId="8" fillId="0" borderId="0"/>
    <xf numFmtId="0" fontId="42" fillId="0" borderId="0"/>
    <xf numFmtId="0" fontId="8" fillId="0" borderId="0"/>
    <xf numFmtId="0" fontId="42" fillId="0" borderId="0"/>
    <xf numFmtId="0" fontId="8" fillId="0" borderId="0"/>
    <xf numFmtId="0" fontId="42"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applyProtection="0"/>
    <xf numFmtId="0" fontId="42" fillId="0" borderId="0"/>
    <xf numFmtId="0" fontId="42"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42" fillId="0" borderId="0"/>
    <xf numFmtId="0" fontId="42" fillId="0" borderId="0">
      <alignment vertical="center"/>
    </xf>
    <xf numFmtId="0" fontId="8" fillId="0" borderId="0"/>
    <xf numFmtId="0" fontId="42" fillId="0" borderId="0"/>
    <xf numFmtId="0" fontId="8" fillId="0" borderId="0"/>
    <xf numFmtId="0" fontId="8" fillId="0" borderId="0"/>
    <xf numFmtId="0" fontId="3" fillId="0" borderId="0"/>
    <xf numFmtId="0" fontId="2" fillId="0" borderId="0">
      <alignment vertical="center"/>
    </xf>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42" fillId="0" borderId="0"/>
    <xf numFmtId="0" fontId="8" fillId="0" borderId="0"/>
    <xf numFmtId="0" fontId="8" fillId="0" borderId="0"/>
    <xf numFmtId="0" fontId="8" fillId="0" borderId="0"/>
    <xf numFmtId="0" fontId="8" fillId="0" borderId="0"/>
    <xf numFmtId="0" fontId="42" fillId="0" borderId="0"/>
    <xf numFmtId="0" fontId="42" fillId="0" borderId="0"/>
    <xf numFmtId="0" fontId="42" fillId="0" borderId="0"/>
    <xf numFmtId="0" fontId="8" fillId="0" borderId="0"/>
    <xf numFmtId="0" fontId="42" fillId="0" borderId="0"/>
    <xf numFmtId="0" fontId="42"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35"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42" fillId="0" borderId="0"/>
    <xf numFmtId="0" fontId="42" fillId="0" borderId="0"/>
    <xf numFmtId="0" fontId="8" fillId="0" borderId="0"/>
    <xf numFmtId="0" fontId="42" fillId="0" borderId="0"/>
    <xf numFmtId="0" fontId="8" fillId="0" borderId="0"/>
    <xf numFmtId="9" fontId="8" fillId="0" borderId="0" applyFont="0" applyFill="0" applyBorder="0" applyAlignment="0" applyProtection="0"/>
    <xf numFmtId="0" fontId="8" fillId="0" borderId="0"/>
    <xf numFmtId="0" fontId="42"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42" fillId="0" borderId="0" applyFont="0" applyFill="0" applyBorder="0" applyAlignment="0" applyProtection="0"/>
    <xf numFmtId="0" fontId="8" fillId="0" borderId="0"/>
    <xf numFmtId="0" fontId="8"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9" fontId="8" fillId="0" borderId="0" applyFont="0" applyFill="0" applyBorder="0" applyAlignment="0" applyProtection="0"/>
    <xf numFmtId="0" fontId="42" fillId="0" borderId="0"/>
    <xf numFmtId="9" fontId="8" fillId="0" borderId="0" applyFont="0" applyFill="0" applyBorder="0" applyAlignment="0" applyProtection="0"/>
    <xf numFmtId="0" fontId="42" fillId="0" borderId="0"/>
    <xf numFmtId="9" fontId="8" fillId="0" borderId="0" applyFont="0" applyFill="0" applyBorder="0" applyAlignment="0" applyProtection="0"/>
    <xf numFmtId="0" fontId="42" fillId="0" borderId="0">
      <alignment vertical="center"/>
    </xf>
    <xf numFmtId="0" fontId="42" fillId="0" borderId="0"/>
    <xf numFmtId="9" fontId="8" fillId="0" borderId="0" applyFont="0" applyFill="0" applyBorder="0" applyAlignment="0" applyProtection="0"/>
    <xf numFmtId="0" fontId="42" fillId="0" borderId="0">
      <alignment vertical="center"/>
    </xf>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42"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42"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21" fillId="4" borderId="6"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21" fillId="27" borderId="6"/>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8" fillId="0" borderId="0"/>
    <xf numFmtId="0" fontId="42" fillId="0" borderId="0"/>
    <xf numFmtId="9" fontId="42" fillId="0" borderId="0" applyFont="0" applyFill="0" applyBorder="0" applyAlignment="0" applyProtection="0"/>
    <xf numFmtId="0" fontId="42" fillId="0" borderId="0"/>
    <xf numFmtId="0" fontId="42" fillId="0" borderId="0"/>
    <xf numFmtId="9" fontId="8" fillId="0" borderId="0" applyFont="0" applyFill="0" applyBorder="0" applyAlignment="0" applyProtection="0"/>
    <xf numFmtId="0" fontId="42" fillId="0" borderId="0"/>
    <xf numFmtId="0" fontId="8" fillId="0" borderId="0"/>
    <xf numFmtId="0" fontId="8" fillId="0" borderId="0"/>
    <xf numFmtId="0" fontId="8" fillId="0" borderId="0"/>
    <xf numFmtId="0" fontId="8" fillId="0" borderId="0"/>
    <xf numFmtId="0" fontId="42" fillId="0" borderId="0"/>
    <xf numFmtId="9" fontId="42" fillId="0" borderId="0" applyFill="0" applyBorder="0" applyAlignment="0" applyProtection="0"/>
    <xf numFmtId="0" fontId="8" fillId="0" borderId="0"/>
    <xf numFmtId="0" fontId="8" fillId="0" borderId="0"/>
    <xf numFmtId="9" fontId="9" fillId="0" borderId="0" applyFont="0" applyFill="0" applyBorder="0" applyAlignment="0" applyProtection="0"/>
    <xf numFmtId="0" fontId="8"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42" fillId="0" borderId="0"/>
    <xf numFmtId="0" fontId="8" fillId="0" borderId="0"/>
    <xf numFmtId="0" fontId="8" fillId="0" borderId="0"/>
    <xf numFmtId="0" fontId="8" fillId="0" borderId="0"/>
    <xf numFmtId="9" fontId="42" fillId="0" borderId="0" applyFont="0" applyFill="0" applyBorder="0" applyAlignment="0" applyProtection="0"/>
    <xf numFmtId="9" fontId="8" fillId="0" borderId="0" applyFont="0" applyFill="0" applyBorder="0" applyAlignment="0" applyProtection="0"/>
    <xf numFmtId="0" fontId="42" fillId="2" borderId="1" applyNumberFormat="0" applyFont="0" applyAlignment="0" applyProtection="0"/>
    <xf numFmtId="0" fontId="42" fillId="2" borderId="1" applyNumberFormat="0" applyFont="0" applyAlignment="0" applyProtection="0"/>
    <xf numFmtId="0" fontId="42" fillId="2" borderId="1" applyNumberFormat="0" applyFont="0" applyAlignment="0" applyProtection="0"/>
    <xf numFmtId="0" fontId="42" fillId="2" borderId="1" applyNumberFormat="0" applyFont="0" applyAlignment="0" applyProtection="0"/>
    <xf numFmtId="0" fontId="21" fillId="4" borderId="6"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21" fillId="4" borderId="6"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xf numFmtId="9" fontId="42" fillId="0" borderId="0" applyFont="0" applyFill="0" applyBorder="0" applyAlignment="0" applyProtection="0"/>
    <xf numFmtId="9" fontId="42" fillId="0" borderId="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5" fillId="0" borderId="0" applyNumberForma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94" fontId="31" fillId="0" borderId="0" applyBorder="0" applyProtection="0"/>
    <xf numFmtId="185" fontId="8" fillId="0" borderId="0" applyBorder="0" applyProtection="0"/>
    <xf numFmtId="195" fontId="12" fillId="0" borderId="0"/>
    <xf numFmtId="0" fontId="42" fillId="0" borderId="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 fillId="0" borderId="0">
      <alignment vertical="top"/>
    </xf>
    <xf numFmtId="0" fontId="3" fillId="0" borderId="0">
      <alignment vertical="top"/>
    </xf>
    <xf numFmtId="0" fontId="54" fillId="0" borderId="0"/>
    <xf numFmtId="166" fontId="54" fillId="0" borderId="0" applyFont="0" applyFill="0" applyBorder="0" applyAlignment="0" applyProtection="0"/>
  </cellStyleXfs>
  <cellXfs count="347">
    <xf numFmtId="0" fontId="0" fillId="0" borderId="0" xfId="0"/>
    <xf numFmtId="0" fontId="4" fillId="0" borderId="0" xfId="0" applyFont="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0" xfId="0" applyFont="1" applyAlignment="1">
      <alignment horizontal="center" vertical="center"/>
    </xf>
    <xf numFmtId="0" fontId="4" fillId="0" borderId="20" xfId="0" applyFont="1" applyBorder="1" applyAlignment="1">
      <alignment horizontal="center"/>
    </xf>
    <xf numFmtId="0" fontId="4" fillId="4" borderId="21"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4" borderId="22" xfId="0" applyFont="1" applyFill="1" applyBorder="1" applyAlignment="1">
      <alignment horizontal="center" vertic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5" fillId="0" borderId="0" xfId="392" applyFont="1"/>
    <xf numFmtId="0" fontId="6" fillId="0" borderId="10" xfId="392" applyFont="1" applyBorder="1" applyAlignment="1">
      <alignment horizontal="center"/>
    </xf>
    <xf numFmtId="0" fontId="5" fillId="0" borderId="10" xfId="392" applyFont="1" applyBorder="1"/>
    <xf numFmtId="0" fontId="5" fillId="0" borderId="10" xfId="392" applyFont="1" applyBorder="1" applyAlignment="1">
      <alignment wrapText="1"/>
    </xf>
    <xf numFmtId="0" fontId="5" fillId="0" borderId="10" xfId="392" applyFont="1" applyBorder="1" applyAlignment="1">
      <alignment vertical="center"/>
    </xf>
    <xf numFmtId="0" fontId="5" fillId="0" borderId="10" xfId="392" applyFont="1" applyBorder="1" applyAlignment="1">
      <alignment vertical="center" wrapText="1"/>
    </xf>
    <xf numFmtId="0" fontId="5" fillId="0" borderId="31" xfId="392" applyFont="1" applyBorder="1" applyAlignment="1">
      <alignment wrapText="1"/>
    </xf>
    <xf numFmtId="0" fontId="5" fillId="0" borderId="13" xfId="392" applyFont="1" applyBorder="1"/>
    <xf numFmtId="0" fontId="39" fillId="0" borderId="0" xfId="0" applyFont="1" applyAlignment="1">
      <alignment vertical="center"/>
    </xf>
    <xf numFmtId="0" fontId="2" fillId="0" borderId="0" xfId="1182" applyFont="1"/>
    <xf numFmtId="166" fontId="39" fillId="0" borderId="0" xfId="3" applyFont="1" applyAlignment="1">
      <alignment vertical="center"/>
    </xf>
    <xf numFmtId="0" fontId="40" fillId="0" borderId="0" xfId="0" applyFont="1" applyAlignment="1">
      <alignment horizontal="center" vertical="top" wrapText="1"/>
    </xf>
    <xf numFmtId="166" fontId="39" fillId="0" borderId="0" xfId="3" applyFont="1" applyAlignment="1">
      <alignment horizontal="right" vertical="center"/>
    </xf>
    <xf numFmtId="0" fontId="10" fillId="0" borderId="0" xfId="0" applyFont="1"/>
    <xf numFmtId="0" fontId="43" fillId="0" borderId="0" xfId="0" applyFont="1" applyAlignment="1">
      <alignment vertical="center"/>
    </xf>
    <xf numFmtId="0" fontId="4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41" fillId="0" borderId="0" xfId="0" applyFont="1" applyAlignment="1">
      <alignment horizontal="left" vertical="center"/>
    </xf>
    <xf numFmtId="0" fontId="45" fillId="0" borderId="0" xfId="0" applyFont="1" applyAlignment="1">
      <alignment vertical="center"/>
    </xf>
    <xf numFmtId="0" fontId="41" fillId="0" borderId="0" xfId="0" applyFont="1" applyAlignment="1">
      <alignment horizontal="center" vertical="center"/>
    </xf>
    <xf numFmtId="0" fontId="10" fillId="0" borderId="10" xfId="0" applyFont="1" applyBorder="1" applyAlignment="1">
      <alignment horizontal="center" vertical="center" wrapText="1"/>
    </xf>
    <xf numFmtId="166" fontId="41" fillId="0" borderId="0" xfId="3" applyFont="1" applyAlignment="1">
      <alignment vertical="center"/>
    </xf>
    <xf numFmtId="0" fontId="41" fillId="0" borderId="0" xfId="0" applyFont="1" applyAlignment="1">
      <alignment vertical="center"/>
    </xf>
    <xf numFmtId="166" fontId="43" fillId="0" borderId="0" xfId="3" applyFont="1" applyAlignment="1">
      <alignment vertical="center"/>
    </xf>
    <xf numFmtId="0" fontId="43" fillId="0" borderId="0" xfId="0" applyFont="1" applyAlignment="1">
      <alignment vertical="top"/>
    </xf>
    <xf numFmtId="0" fontId="43" fillId="0" borderId="0" xfId="0" applyFont="1" applyAlignment="1">
      <alignment horizontal="justify" vertical="center"/>
    </xf>
    <xf numFmtId="166" fontId="43" fillId="0" borderId="0" xfId="3" applyFont="1" applyFill="1" applyAlignment="1">
      <alignment vertical="center"/>
    </xf>
    <xf numFmtId="0" fontId="2" fillId="0" borderId="0" xfId="0" applyFont="1" applyAlignment="1">
      <alignment vertical="top"/>
    </xf>
    <xf numFmtId="166" fontId="2" fillId="0" borderId="0" xfId="3" applyFont="1" applyAlignment="1">
      <alignment vertical="center"/>
    </xf>
    <xf numFmtId="0" fontId="46" fillId="0" borderId="0" xfId="0" applyFont="1" applyAlignment="1">
      <alignment vertical="center"/>
    </xf>
    <xf numFmtId="166" fontId="46" fillId="0" borderId="0" xfId="3" applyFont="1" applyAlignment="1">
      <alignment vertical="center"/>
    </xf>
    <xf numFmtId="0" fontId="38" fillId="0" borderId="0" xfId="0" applyFont="1" applyAlignment="1">
      <alignment vertical="top"/>
    </xf>
    <xf numFmtId="0" fontId="38" fillId="0" borderId="0" xfId="0" applyFont="1" applyAlignment="1">
      <alignment horizontal="justify" vertical="top"/>
    </xf>
    <xf numFmtId="166" fontId="43" fillId="0" borderId="0" xfId="3" applyFont="1" applyAlignment="1">
      <alignment horizontal="justify" vertical="center"/>
    </xf>
    <xf numFmtId="0" fontId="43" fillId="0" borderId="0" xfId="0" applyFont="1" applyAlignment="1">
      <alignment horizontal="justify" vertical="center" wrapText="1"/>
    </xf>
    <xf numFmtId="0" fontId="44" fillId="0" borderId="10" xfId="0" applyFont="1" applyBorder="1" applyAlignment="1">
      <alignment horizontal="center" vertical="center" wrapText="1"/>
    </xf>
    <xf numFmtId="0" fontId="44" fillId="46" borderId="10" xfId="0" applyFont="1" applyFill="1" applyBorder="1" applyAlignment="1">
      <alignment horizontal="center" vertical="center" wrapText="1"/>
    </xf>
    <xf numFmtId="166" fontId="43" fillId="0" borderId="0" xfId="3" quotePrefix="1" applyFont="1" applyAlignment="1">
      <alignment vertical="center"/>
    </xf>
    <xf numFmtId="0" fontId="1" fillId="0" borderId="12" xfId="0" applyFont="1" applyBorder="1" applyAlignment="1">
      <alignment horizontal="justify" vertical="top" wrapText="1"/>
    </xf>
    <xf numFmtId="0" fontId="47" fillId="46" borderId="12" xfId="0" applyFont="1" applyFill="1" applyBorder="1" applyAlignment="1">
      <alignment horizontal="right" vertical="top" wrapText="1"/>
    </xf>
    <xf numFmtId="0" fontId="44" fillId="46" borderId="12" xfId="0" applyFont="1" applyFill="1" applyBorder="1" applyAlignment="1">
      <alignment horizontal="right" vertical="top" wrapText="1"/>
    </xf>
    <xf numFmtId="0" fontId="2" fillId="0" borderId="31" xfId="0" applyFont="1" applyBorder="1" applyAlignment="1">
      <alignment horizontal="justify" vertical="top" wrapText="1"/>
    </xf>
    <xf numFmtId="4" fontId="2" fillId="46" borderId="31" xfId="0" applyNumberFormat="1" applyFont="1" applyFill="1" applyBorder="1" applyAlignment="1">
      <alignment horizontal="right" vertical="top" wrapText="1"/>
    </xf>
    <xf numFmtId="196" fontId="2" fillId="46" borderId="31" xfId="3" applyNumberFormat="1" applyFont="1" applyFill="1" applyBorder="1" applyAlignment="1">
      <alignment horizontal="center" vertical="top" wrapText="1"/>
    </xf>
    <xf numFmtId="0" fontId="1" fillId="0" borderId="31" xfId="0" applyFont="1" applyBorder="1" applyAlignment="1">
      <alignment horizontal="justify" vertical="top" wrapText="1"/>
    </xf>
    <xf numFmtId="0" fontId="1" fillId="46" borderId="31" xfId="0" applyFont="1" applyFill="1" applyBorder="1" applyAlignment="1">
      <alignment horizontal="right" vertical="top" wrapText="1"/>
    </xf>
    <xf numFmtId="10" fontId="2" fillId="46" borderId="31" xfId="2" applyNumberFormat="1" applyFont="1" applyFill="1" applyBorder="1" applyAlignment="1">
      <alignment horizontal="right" vertical="top" wrapText="1"/>
    </xf>
    <xf numFmtId="196" fontId="1" fillId="46" borderId="31" xfId="3" applyNumberFormat="1" applyFont="1" applyFill="1" applyBorder="1" applyAlignment="1">
      <alignment horizontal="center" vertical="top" wrapText="1"/>
    </xf>
    <xf numFmtId="196" fontId="2" fillId="46" borderId="31" xfId="3" applyNumberFormat="1" applyFont="1" applyFill="1" applyBorder="1" applyAlignment="1">
      <alignment horizontal="right" vertical="top" wrapText="1"/>
    </xf>
    <xf numFmtId="0" fontId="1" fillId="0" borderId="15" xfId="0" applyFont="1" applyBorder="1" applyAlignment="1">
      <alignment horizontal="justify" vertical="top" wrapText="1"/>
    </xf>
    <xf numFmtId="4" fontId="1" fillId="46" borderId="15" xfId="0" applyNumberFormat="1" applyFont="1" applyFill="1" applyBorder="1" applyAlignment="1">
      <alignment horizontal="right" vertical="top" wrapText="1"/>
    </xf>
    <xf numFmtId="4" fontId="2" fillId="46" borderId="15" xfId="0" applyNumberFormat="1" applyFont="1" applyFill="1" applyBorder="1" applyAlignment="1">
      <alignment horizontal="right" vertical="top" wrapText="1"/>
    </xf>
    <xf numFmtId="196" fontId="1" fillId="46" borderId="15" xfId="3" applyNumberFormat="1" applyFont="1" applyFill="1" applyBorder="1" applyAlignment="1">
      <alignment horizontal="center" vertical="top" wrapText="1"/>
    </xf>
    <xf numFmtId="0" fontId="43" fillId="46" borderId="0" xfId="0" applyFont="1" applyFill="1" applyAlignment="1">
      <alignment vertical="center"/>
    </xf>
    <xf numFmtId="0" fontId="41" fillId="0" borderId="0" xfId="0" applyFont="1" applyAlignment="1">
      <alignment horizontal="center" vertical="center" wrapText="1"/>
    </xf>
    <xf numFmtId="0" fontId="47" fillId="0" borderId="12" xfId="0" applyFont="1" applyBorder="1" applyAlignment="1">
      <alignment horizontal="right" vertical="top" wrapText="1"/>
    </xf>
    <xf numFmtId="4" fontId="2" fillId="0" borderId="31" xfId="0" applyNumberFormat="1" applyFont="1" applyBorder="1" applyAlignment="1">
      <alignment horizontal="right" vertical="top" wrapText="1"/>
    </xf>
    <xf numFmtId="10" fontId="2" fillId="0" borderId="31" xfId="2" applyNumberFormat="1" applyFont="1" applyBorder="1" applyAlignment="1">
      <alignment horizontal="right" vertical="top" wrapText="1"/>
    </xf>
    <xf numFmtId="196" fontId="2" fillId="0" borderId="31" xfId="3" applyNumberFormat="1" applyFont="1" applyBorder="1" applyAlignment="1">
      <alignment horizontal="right" vertical="top" wrapText="1"/>
    </xf>
    <xf numFmtId="4" fontId="1" fillId="0" borderId="15" xfId="0" applyNumberFormat="1" applyFont="1" applyBorder="1" applyAlignment="1">
      <alignment horizontal="right" vertical="top" wrapText="1"/>
    </xf>
    <xf numFmtId="0" fontId="2" fillId="0" borderId="0" xfId="0" applyFont="1" applyAlignment="1">
      <alignment horizontal="justify" vertical="center"/>
    </xf>
    <xf numFmtId="0" fontId="36" fillId="0" borderId="0" xfId="0" applyFont="1" applyAlignment="1">
      <alignment vertical="center"/>
    </xf>
    <xf numFmtId="0" fontId="44" fillId="0" borderId="12" xfId="0" applyFont="1" applyBorder="1" applyAlignment="1">
      <alignment horizontal="center" vertical="center" wrapText="1"/>
    </xf>
    <xf numFmtId="0" fontId="44" fillId="0" borderId="12" xfId="0" applyFont="1" applyBorder="1" applyAlignment="1">
      <alignment horizontal="center" vertical="top" wrapText="1"/>
    </xf>
    <xf numFmtId="0" fontId="44" fillId="0" borderId="15" xfId="0" applyFont="1" applyBorder="1" applyAlignment="1">
      <alignment horizontal="center" vertical="center" wrapText="1"/>
    </xf>
    <xf numFmtId="0" fontId="44" fillId="0" borderId="15" xfId="0" applyFont="1" applyBorder="1" applyAlignment="1">
      <alignment horizontal="center" vertical="top" wrapText="1"/>
    </xf>
    <xf numFmtId="0" fontId="44" fillId="0" borderId="33"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31" xfId="0" applyFont="1" applyBorder="1" applyAlignment="1">
      <alignment horizontal="justify" vertical="center" wrapText="1"/>
    </xf>
    <xf numFmtId="180" fontId="2" fillId="0" borderId="31" xfId="0" applyNumberFormat="1" applyFont="1" applyBorder="1" applyAlignment="1">
      <alignment horizontal="right" vertical="center" wrapText="1"/>
    </xf>
    <xf numFmtId="180" fontId="1" fillId="0" borderId="31" xfId="0" applyNumberFormat="1" applyFont="1" applyBorder="1" applyAlignment="1">
      <alignment horizontal="right" vertical="center" wrapText="1"/>
    </xf>
    <xf numFmtId="180" fontId="1" fillId="0" borderId="31"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justify" vertical="center" wrapText="1"/>
    </xf>
    <xf numFmtId="0" fontId="1" fillId="0" borderId="15" xfId="0" applyFont="1" applyBorder="1" applyAlignment="1">
      <alignment horizontal="justify" vertical="center" wrapText="1"/>
    </xf>
    <xf numFmtId="180" fontId="2" fillId="0" borderId="15" xfId="0" applyNumberFormat="1" applyFont="1" applyBorder="1" applyAlignment="1">
      <alignment horizontal="right" vertical="center" wrapText="1"/>
    </xf>
    <xf numFmtId="180" fontId="47" fillId="0" borderId="15" xfId="0" applyNumberFormat="1" applyFont="1" applyBorder="1" applyAlignment="1">
      <alignment horizontal="right" vertical="center" wrapText="1"/>
    </xf>
    <xf numFmtId="180" fontId="1" fillId="0" borderId="15" xfId="0" applyNumberFormat="1" applyFont="1" applyBorder="1" applyAlignment="1">
      <alignment horizontal="right" vertical="center" wrapText="1"/>
    </xf>
    <xf numFmtId="180" fontId="1" fillId="0" borderId="15" xfId="0" applyNumberFormat="1" applyFont="1" applyBorder="1" applyAlignment="1">
      <alignment vertical="center" wrapText="1"/>
    </xf>
    <xf numFmtId="180" fontId="10" fillId="0" borderId="10" xfId="0" applyNumberFormat="1" applyFont="1" applyBorder="1" applyAlignment="1">
      <alignment horizontal="right" vertical="center" wrapText="1"/>
    </xf>
    <xf numFmtId="180" fontId="44" fillId="0" borderId="10" xfId="0" applyNumberFormat="1" applyFont="1" applyBorder="1" applyAlignment="1">
      <alignment horizontal="right" vertical="center" wrapText="1"/>
    </xf>
    <xf numFmtId="0" fontId="44" fillId="0" borderId="0" xfId="0" applyFont="1" applyAlignment="1">
      <alignment horizontal="center" vertical="center" wrapText="1"/>
    </xf>
    <xf numFmtId="2" fontId="44" fillId="0" borderId="0" xfId="0" applyNumberFormat="1" applyFont="1" applyAlignment="1">
      <alignment horizontal="right" vertical="center" wrapText="1"/>
    </xf>
    <xf numFmtId="0" fontId="44" fillId="0" borderId="0" xfId="0" applyFont="1" applyAlignment="1">
      <alignment horizontal="justify" vertical="center" wrapText="1"/>
    </xf>
    <xf numFmtId="4" fontId="10" fillId="0" borderId="0" xfId="0" applyNumberFormat="1" applyFont="1" applyAlignment="1">
      <alignment horizontal="right" vertical="center" wrapText="1"/>
    </xf>
    <xf numFmtId="0" fontId="41" fillId="46" borderId="0" xfId="0" applyFont="1" applyFill="1" applyAlignment="1">
      <alignment vertical="center"/>
    </xf>
    <xf numFmtId="0" fontId="44" fillId="0" borderId="13" xfId="0" applyFont="1" applyBorder="1" applyAlignment="1">
      <alignment horizontal="center" vertical="top" wrapText="1"/>
    </xf>
    <xf numFmtId="0" fontId="44" fillId="0" borderId="10" xfId="0" applyFont="1" applyBorder="1" applyAlignment="1">
      <alignment horizontal="center" vertical="top" wrapText="1"/>
    </xf>
    <xf numFmtId="197" fontId="44" fillId="0" borderId="10" xfId="0" applyNumberFormat="1" applyFont="1" applyBorder="1" applyAlignment="1">
      <alignment horizontal="center" vertical="top" wrapText="1"/>
    </xf>
    <xf numFmtId="0" fontId="1" fillId="0" borderId="32" xfId="0" applyFont="1" applyBorder="1"/>
    <xf numFmtId="197" fontId="1" fillId="0" borderId="12" xfId="0" applyNumberFormat="1" applyFont="1" applyBorder="1" applyAlignment="1">
      <alignment horizontal="justify" vertical="top" wrapText="1"/>
    </xf>
    <xf numFmtId="0" fontId="44" fillId="0" borderId="33" xfId="0" applyFont="1" applyBorder="1" applyAlignment="1">
      <alignment horizontal="center" vertical="top"/>
    </xf>
    <xf numFmtId="180" fontId="2" fillId="0" borderId="31" xfId="0" applyNumberFormat="1" applyFont="1" applyBorder="1" applyAlignment="1">
      <alignment vertical="center" wrapText="1"/>
    </xf>
    <xf numFmtId="180" fontId="1" fillId="0" borderId="31" xfId="0" applyNumberFormat="1" applyFont="1" applyBorder="1" applyAlignment="1">
      <alignment vertical="top" wrapText="1"/>
    </xf>
    <xf numFmtId="0" fontId="1" fillId="0" borderId="33" xfId="0" applyFont="1" applyBorder="1" applyAlignment="1">
      <alignment horizontal="center" vertical="top"/>
    </xf>
    <xf numFmtId="180" fontId="2" fillId="0" borderId="31" xfId="980" applyNumberFormat="1" applyFont="1" applyFill="1" applyBorder="1" applyAlignment="1">
      <alignment vertical="top" wrapText="1"/>
    </xf>
    <xf numFmtId="180" fontId="2" fillId="0" borderId="31" xfId="0" applyNumberFormat="1" applyFont="1" applyBorder="1" applyAlignment="1">
      <alignment vertical="top" wrapText="1"/>
    </xf>
    <xf numFmtId="0" fontId="1" fillId="0" borderId="34" xfId="0" applyFont="1" applyBorder="1" applyAlignment="1">
      <alignment horizontal="center" vertical="top"/>
    </xf>
    <xf numFmtId="180" fontId="2" fillId="0" borderId="15" xfId="0" applyNumberFormat="1" applyFont="1" applyBorder="1" applyAlignment="1">
      <alignment vertical="top" wrapText="1"/>
    </xf>
    <xf numFmtId="180" fontId="2" fillId="0" borderId="15" xfId="0" applyNumberFormat="1" applyFont="1" applyBorder="1" applyAlignment="1">
      <alignment vertical="center" wrapText="1"/>
    </xf>
    <xf numFmtId="180" fontId="1" fillId="0" borderId="15" xfId="0" applyNumberFormat="1" applyFont="1" applyBorder="1" applyAlignment="1">
      <alignment vertical="top" wrapText="1"/>
    </xf>
    <xf numFmtId="180" fontId="44" fillId="0" borderId="15" xfId="0" applyNumberFormat="1" applyFont="1" applyBorder="1" applyAlignment="1">
      <alignment vertical="top" wrapText="1"/>
    </xf>
    <xf numFmtId="180" fontId="44" fillId="0" borderId="10" xfId="0" applyNumberFormat="1" applyFont="1" applyBorder="1" applyAlignment="1">
      <alignment vertical="top" wrapText="1"/>
    </xf>
    <xf numFmtId="0" fontId="1" fillId="0" borderId="10" xfId="0" applyFont="1" applyBorder="1"/>
    <xf numFmtId="0" fontId="2" fillId="0" borderId="10" xfId="0" applyFont="1" applyBorder="1" applyAlignment="1">
      <alignment vertical="center"/>
    </xf>
    <xf numFmtId="0" fontId="2" fillId="0" borderId="10" xfId="0" applyFont="1" applyBorder="1" applyAlignment="1">
      <alignment horizontal="right" vertical="top" wrapText="1"/>
    </xf>
    <xf numFmtId="0" fontId="2" fillId="0" borderId="10" xfId="0" applyFont="1" applyBorder="1" applyAlignment="1">
      <alignment horizontal="justify" vertical="top" wrapText="1"/>
    </xf>
    <xf numFmtId="0" fontId="43" fillId="0" borderId="10" xfId="0" applyFont="1" applyBorder="1" applyAlignment="1">
      <alignment vertical="center"/>
    </xf>
    <xf numFmtId="0" fontId="10" fillId="0" borderId="10" xfId="0" applyFont="1" applyBorder="1" applyAlignment="1">
      <alignment horizontal="center"/>
    </xf>
    <xf numFmtId="0" fontId="10" fillId="0" borderId="10" xfId="0" applyFont="1" applyBorder="1"/>
    <xf numFmtId="180" fontId="10" fillId="0" borderId="10" xfId="0" applyNumberFormat="1" applyFont="1" applyBorder="1"/>
    <xf numFmtId="180" fontId="10" fillId="0" borderId="10" xfId="3" applyNumberFormat="1" applyFont="1" applyBorder="1" applyAlignment="1"/>
    <xf numFmtId="0" fontId="2" fillId="0" borderId="10" xfId="1557" applyFont="1" applyBorder="1" applyAlignment="1">
      <alignment vertical="top"/>
    </xf>
    <xf numFmtId="180" fontId="2" fillId="0" borderId="10" xfId="980" applyNumberFormat="1" applyFont="1" applyFill="1" applyBorder="1" applyAlignment="1">
      <alignment vertical="top"/>
    </xf>
    <xf numFmtId="180" fontId="48" fillId="0" borderId="10" xfId="0" applyNumberFormat="1" applyFont="1" applyBorder="1"/>
    <xf numFmtId="0" fontId="2" fillId="0" borderId="10" xfId="0" applyFont="1" applyBorder="1" applyAlignment="1">
      <alignment horizontal="center"/>
    </xf>
    <xf numFmtId="180" fontId="2" fillId="0" borderId="10" xfId="3" applyNumberFormat="1" applyFont="1" applyFill="1" applyBorder="1" applyAlignment="1"/>
    <xf numFmtId="0" fontId="10" fillId="0" borderId="10" xfId="0" applyFont="1" applyBorder="1" applyAlignment="1">
      <alignment horizontal="justify" wrapText="1"/>
    </xf>
    <xf numFmtId="180" fontId="10" fillId="0" borderId="10" xfId="3" applyNumberFormat="1" applyFont="1" applyFill="1" applyBorder="1" applyAlignment="1"/>
    <xf numFmtId="180" fontId="10" fillId="46" borderId="10" xfId="0" applyNumberFormat="1" applyFont="1" applyFill="1" applyBorder="1"/>
    <xf numFmtId="0" fontId="2" fillId="0" borderId="10" xfId="0" applyFont="1" applyBorder="1"/>
    <xf numFmtId="180" fontId="2" fillId="0" borderId="10" xfId="3" applyNumberFormat="1" applyFont="1" applyBorder="1" applyAlignment="1"/>
    <xf numFmtId="196" fontId="2" fillId="0" borderId="10" xfId="3" applyNumberFormat="1" applyFont="1" applyBorder="1" applyAlignment="1">
      <alignment horizontal="center" vertical="top" wrapText="1"/>
    </xf>
    <xf numFmtId="180" fontId="2" fillId="0" borderId="10" xfId="0" applyNumberFormat="1" applyFont="1" applyBorder="1"/>
    <xf numFmtId="196" fontId="10" fillId="0" borderId="10" xfId="3" applyNumberFormat="1" applyFont="1" applyBorder="1" applyAlignment="1">
      <alignment horizontal="center" vertical="top" wrapText="1"/>
    </xf>
    <xf numFmtId="168" fontId="10" fillId="0" borderId="0" xfId="0" applyNumberFormat="1" applyFont="1"/>
    <xf numFmtId="2" fontId="10" fillId="0" borderId="0" xfId="0" applyNumberFormat="1" applyFont="1"/>
    <xf numFmtId="43" fontId="10" fillId="0" borderId="0" xfId="0" applyNumberFormat="1" applyFont="1"/>
    <xf numFmtId="0" fontId="44" fillId="46" borderId="10" xfId="0" applyFont="1" applyFill="1" applyBorder="1" applyAlignment="1">
      <alignment horizontal="center" vertical="top" wrapText="1"/>
    </xf>
    <xf numFmtId="0" fontId="44" fillId="0" borderId="31" xfId="0" applyFont="1" applyBorder="1" applyAlignment="1">
      <alignment horizontal="center" vertical="top" wrapText="1"/>
    </xf>
    <xf numFmtId="0" fontId="10" fillId="0" borderId="31" xfId="0" applyFont="1" applyBorder="1" applyAlignment="1">
      <alignment horizontal="center"/>
    </xf>
    <xf numFmtId="0" fontId="10" fillId="0" borderId="31" xfId="0" applyFont="1" applyBorder="1" applyAlignment="1">
      <alignment wrapText="1"/>
    </xf>
    <xf numFmtId="180" fontId="10" fillId="0" borderId="31" xfId="0" applyNumberFormat="1" applyFont="1" applyBorder="1" applyAlignment="1">
      <alignment horizontal="justify" wrapText="1"/>
    </xf>
    <xf numFmtId="180" fontId="10" fillId="0" borderId="31" xfId="3" applyNumberFormat="1" applyFont="1" applyBorder="1" applyAlignment="1">
      <alignment horizontal="justify" wrapText="1"/>
    </xf>
    <xf numFmtId="0" fontId="2" fillId="0" borderId="31" xfId="1557" applyFont="1" applyBorder="1" applyAlignment="1">
      <alignment vertical="top" wrapText="1"/>
    </xf>
    <xf numFmtId="180" fontId="2" fillId="0" borderId="31" xfId="598" applyNumberFormat="1" applyFont="1" applyFill="1" applyBorder="1" applyAlignment="1" applyProtection="1">
      <alignment horizontal="center" vertical="center" wrapText="1"/>
    </xf>
    <xf numFmtId="0" fontId="2" fillId="0" borderId="31" xfId="0" applyFont="1" applyBorder="1" applyAlignment="1">
      <alignment horizontal="center"/>
    </xf>
    <xf numFmtId="0" fontId="2" fillId="0" borderId="0" xfId="1557" applyFont="1" applyAlignment="1">
      <alignment vertical="top"/>
    </xf>
    <xf numFmtId="196" fontId="2" fillId="0" borderId="31" xfId="3" applyNumberFormat="1" applyFont="1" applyBorder="1" applyAlignment="1">
      <alignment horizontal="center" vertical="top" wrapText="1"/>
    </xf>
    <xf numFmtId="180" fontId="2" fillId="0" borderId="31" xfId="3" applyNumberFormat="1" applyFont="1" applyFill="1" applyBorder="1" applyAlignment="1"/>
    <xf numFmtId="0" fontId="10" fillId="0" borderId="31" xfId="0" applyFont="1" applyBorder="1" applyAlignment="1">
      <alignment horizontal="justify" wrapText="1"/>
    </xf>
    <xf numFmtId="180" fontId="10" fillId="0" borderId="31" xfId="3" applyNumberFormat="1" applyFont="1" applyFill="1" applyBorder="1" applyAlignment="1"/>
    <xf numFmtId="0" fontId="2" fillId="0" borderId="31" xfId="0" applyFont="1" applyBorder="1"/>
    <xf numFmtId="0" fontId="10" fillId="0" borderId="31" xfId="0" applyFont="1" applyBorder="1"/>
    <xf numFmtId="180" fontId="2" fillId="0" borderId="31" xfId="167" applyNumberFormat="1" applyFont="1" applyFill="1" applyBorder="1" applyAlignment="1">
      <alignment horizontal="justify" vertical="top" wrapText="1"/>
    </xf>
    <xf numFmtId="180" fontId="2" fillId="0" borderId="31" xfId="3" applyNumberFormat="1" applyFont="1" applyFill="1" applyBorder="1" applyAlignment="1">
      <alignment horizontal="justify" wrapText="1"/>
    </xf>
    <xf numFmtId="180" fontId="2" fillId="0" borderId="31" xfId="3" applyNumberFormat="1" applyFont="1" applyBorder="1" applyAlignment="1">
      <alignment horizontal="justify" wrapText="1"/>
    </xf>
    <xf numFmtId="180" fontId="2" fillId="0" borderId="31" xfId="980" applyNumberFormat="1" applyFont="1" applyFill="1" applyBorder="1" applyAlignment="1">
      <alignment horizontal="justify" vertical="top" wrapText="1"/>
    </xf>
    <xf numFmtId="0" fontId="2" fillId="0" borderId="15" xfId="0" applyFont="1" applyBorder="1"/>
    <xf numFmtId="0" fontId="2" fillId="0" borderId="15" xfId="1557" applyFont="1" applyBorder="1" applyAlignment="1">
      <alignment vertical="top" wrapText="1"/>
    </xf>
    <xf numFmtId="180" fontId="2" fillId="0" borderId="15" xfId="3" applyNumberFormat="1" applyFont="1" applyFill="1" applyBorder="1" applyAlignment="1">
      <alignment horizontal="justify" wrapText="1"/>
    </xf>
    <xf numFmtId="180" fontId="2" fillId="0" borderId="15" xfId="0" applyNumberFormat="1" applyFont="1" applyBorder="1" applyAlignment="1">
      <alignment horizontal="justify" wrapText="1"/>
    </xf>
    <xf numFmtId="180" fontId="10" fillId="0" borderId="15" xfId="0" applyNumberFormat="1" applyFont="1" applyBorder="1" applyAlignment="1">
      <alignment horizontal="justify" wrapText="1"/>
    </xf>
    <xf numFmtId="196" fontId="49" fillId="0" borderId="10" xfId="3" applyNumberFormat="1" applyFont="1" applyBorder="1" applyAlignment="1">
      <alignment horizontal="center" vertical="top" wrapText="1"/>
    </xf>
    <xf numFmtId="0" fontId="10" fillId="0" borderId="0" xfId="0" applyFont="1" applyAlignment="1">
      <alignment wrapText="1"/>
    </xf>
    <xf numFmtId="180" fontId="10" fillId="0" borderId="0" xfId="0" applyNumberFormat="1" applyFont="1" applyAlignment="1">
      <alignment horizontal="justify" wrapText="1"/>
    </xf>
    <xf numFmtId="180" fontId="10" fillId="0" borderId="0" xfId="3" applyNumberFormat="1" applyFont="1" applyAlignment="1">
      <alignment horizontal="justify" wrapText="1"/>
    </xf>
    <xf numFmtId="0" fontId="10" fillId="0" borderId="0" xfId="0" applyFont="1" applyAlignment="1">
      <alignment vertical="center"/>
    </xf>
    <xf numFmtId="0" fontId="43" fillId="0" borderId="0" xfId="1222" applyFont="1" applyAlignment="1">
      <alignment vertical="center"/>
    </xf>
    <xf numFmtId="0" fontId="10" fillId="0" borderId="39" xfId="1222" applyFont="1" applyBorder="1" applyAlignment="1">
      <alignment horizontal="center" vertical="top" wrapText="1"/>
    </xf>
    <xf numFmtId="0" fontId="10" fillId="0" borderId="15" xfId="1222" applyFont="1" applyBorder="1" applyAlignment="1">
      <alignment horizontal="center" vertical="top" wrapText="1"/>
    </xf>
    <xf numFmtId="180" fontId="10" fillId="0" borderId="42" xfId="466" applyNumberFormat="1" applyFont="1" applyBorder="1" applyAlignment="1">
      <alignment vertical="center"/>
    </xf>
    <xf numFmtId="0" fontId="2" fillId="0" borderId="41" xfId="1222" applyFont="1" applyBorder="1"/>
    <xf numFmtId="0" fontId="10" fillId="0" borderId="42" xfId="1222" applyFont="1" applyBorder="1" applyAlignment="1">
      <alignment vertical="center" wrapText="1"/>
    </xf>
    <xf numFmtId="180" fontId="2" fillId="0" borderId="42" xfId="466" applyNumberFormat="1" applyFont="1" applyBorder="1" applyAlignment="1">
      <alignment vertical="center"/>
    </xf>
    <xf numFmtId="0" fontId="10" fillId="0" borderId="41" xfId="1222" applyFont="1" applyBorder="1" applyAlignment="1">
      <alignment horizontal="center" vertical="center"/>
    </xf>
    <xf numFmtId="0" fontId="10" fillId="0" borderId="41" xfId="1222" applyFont="1" applyBorder="1" applyAlignment="1">
      <alignment vertical="center"/>
    </xf>
    <xf numFmtId="168" fontId="43" fillId="0" borderId="0" xfId="1222" applyNumberFormat="1" applyFont="1" applyAlignment="1">
      <alignment vertical="center"/>
    </xf>
    <xf numFmtId="0" fontId="2" fillId="0" borderId="41" xfId="1222" applyFont="1" applyBorder="1" applyAlignment="1">
      <alignment vertical="center"/>
    </xf>
    <xf numFmtId="0" fontId="10" fillId="0" borderId="41" xfId="1222" applyFont="1" applyBorder="1"/>
    <xf numFmtId="0" fontId="2" fillId="0" borderId="40" xfId="1222" applyFont="1" applyBorder="1"/>
    <xf numFmtId="180" fontId="10" fillId="0" borderId="38" xfId="1222" applyNumberFormat="1" applyFont="1" applyBorder="1" applyAlignment="1">
      <alignment vertical="center"/>
    </xf>
    <xf numFmtId="180" fontId="10" fillId="0" borderId="10" xfId="1222" applyNumberFormat="1" applyFont="1" applyBorder="1" applyAlignment="1">
      <alignment vertical="center"/>
    </xf>
    <xf numFmtId="0" fontId="10" fillId="0" borderId="10" xfId="0" applyFont="1" applyBorder="1" applyAlignment="1">
      <alignment horizontal="center" vertical="top" wrapText="1"/>
    </xf>
    <xf numFmtId="166" fontId="2" fillId="0" borderId="0" xfId="3" quotePrefix="1" applyFont="1" applyAlignment="1">
      <alignment vertical="center"/>
    </xf>
    <xf numFmtId="0" fontId="10" fillId="0" borderId="45" xfId="0" applyFont="1" applyBorder="1" applyAlignment="1">
      <alignment horizontal="center" vertical="center" wrapText="1"/>
    </xf>
    <xf numFmtId="0" fontId="10" fillId="0" borderId="45" xfId="1222" applyFont="1" applyBorder="1" applyAlignment="1">
      <alignment vertical="center" wrapText="1"/>
    </xf>
    <xf numFmtId="0" fontId="10" fillId="0" borderId="42" xfId="0" applyFont="1" applyBorder="1" applyAlignment="1">
      <alignment horizontal="center" vertical="center" wrapText="1"/>
    </xf>
    <xf numFmtId="0" fontId="2" fillId="0" borderId="42" xfId="1222" applyFont="1" applyBorder="1" applyAlignment="1">
      <alignment vertical="center" wrapText="1"/>
    </xf>
    <xf numFmtId="0" fontId="2" fillId="46" borderId="0" xfId="0" applyFont="1" applyFill="1" applyAlignment="1">
      <alignment vertical="center"/>
    </xf>
    <xf numFmtId="0" fontId="10" fillId="46" borderId="42" xfId="0" applyFont="1" applyFill="1" applyBorder="1" applyAlignment="1">
      <alignment horizontal="center" vertical="center" wrapText="1"/>
    </xf>
    <xf numFmtId="0" fontId="48" fillId="0" borderId="0" xfId="0" applyFont="1" applyAlignment="1">
      <alignment vertical="center"/>
    </xf>
    <xf numFmtId="0" fontId="49" fillId="0" borderId="42" xfId="0" applyFont="1" applyBorder="1" applyAlignment="1">
      <alignment horizontal="center" vertical="center" wrapText="1"/>
    </xf>
    <xf numFmtId="0" fontId="10" fillId="0" borderId="48" xfId="0" applyFont="1" applyBorder="1" applyAlignment="1">
      <alignment horizontal="center" vertical="center" wrapText="1"/>
    </xf>
    <xf numFmtId="180" fontId="2" fillId="0" borderId="15" xfId="980" applyNumberFormat="1" applyFont="1" applyFill="1" applyBorder="1" applyAlignment="1">
      <alignment horizontal="justify" vertical="top" wrapText="1"/>
    </xf>
    <xf numFmtId="180" fontId="2" fillId="0" borderId="10" xfId="598" applyNumberFormat="1" applyFont="1" applyFill="1" applyBorder="1" applyAlignment="1" applyProtection="1">
      <alignment horizontal="center" vertical="center" wrapText="1"/>
    </xf>
    <xf numFmtId="180" fontId="2" fillId="0" borderId="15" xfId="3" applyNumberFormat="1" applyFont="1" applyBorder="1" applyAlignment="1">
      <alignment horizontal="justify" wrapText="1"/>
    </xf>
    <xf numFmtId="180" fontId="10" fillId="0" borderId="15" xfId="3" applyNumberFormat="1" applyFont="1" applyBorder="1" applyAlignment="1">
      <alignment horizontal="justify" wrapText="1"/>
    </xf>
    <xf numFmtId="168" fontId="10" fillId="0" borderId="0" xfId="1" applyFont="1" applyAlignment="1">
      <alignment vertical="center"/>
    </xf>
    <xf numFmtId="183" fontId="43" fillId="0" borderId="0" xfId="1" applyNumberFormat="1" applyFont="1" applyFill="1" applyBorder="1" applyAlignment="1">
      <alignment horizontal="center" vertical="center" wrapText="1"/>
    </xf>
    <xf numFmtId="0" fontId="43" fillId="0" borderId="0" xfId="0" applyFont="1" applyAlignment="1">
      <alignment horizontal="center" vertical="center" wrapText="1"/>
    </xf>
    <xf numFmtId="0" fontId="41" fillId="0" borderId="0" xfId="0" applyFont="1" applyAlignment="1">
      <alignment vertical="center" wrapText="1"/>
    </xf>
    <xf numFmtId="168" fontId="43" fillId="0" borderId="0" xfId="1" applyFont="1" applyFill="1" applyBorder="1" applyAlignment="1">
      <alignment horizontal="center" vertical="center" wrapText="1"/>
    </xf>
    <xf numFmtId="0" fontId="41" fillId="0" borderId="0" xfId="0" quotePrefix="1" applyFont="1" applyAlignment="1">
      <alignment horizontal="center" vertical="center" wrapText="1"/>
    </xf>
    <xf numFmtId="0" fontId="10" fillId="0" borderId="0" xfId="0" applyFont="1" applyAlignment="1">
      <alignment horizontal="left" vertical="top"/>
    </xf>
    <xf numFmtId="0" fontId="50" fillId="0" borderId="0" xfId="0" applyFont="1" applyAlignment="1">
      <alignment vertical="center"/>
    </xf>
    <xf numFmtId="166" fontId="50" fillId="0" borderId="0" xfId="3" applyFont="1" applyFill="1" applyBorder="1" applyAlignment="1">
      <alignment vertical="center"/>
    </xf>
    <xf numFmtId="166" fontId="41" fillId="0" borderId="0" xfId="3" applyFont="1" applyFill="1" applyBorder="1" applyAlignment="1">
      <alignment vertical="center"/>
    </xf>
    <xf numFmtId="166" fontId="10" fillId="0" borderId="0" xfId="3"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166" fontId="6" fillId="0" borderId="0" xfId="3" applyFont="1" applyFill="1" applyAlignment="1">
      <alignment horizontal="center" vertical="center"/>
    </xf>
    <xf numFmtId="0" fontId="37" fillId="0" borderId="0" xfId="0" applyFont="1" applyAlignment="1">
      <alignment vertical="center"/>
    </xf>
    <xf numFmtId="166" fontId="37" fillId="0" borderId="0" xfId="3" applyFont="1" applyFill="1" applyBorder="1" applyAlignment="1">
      <alignment vertical="center"/>
    </xf>
    <xf numFmtId="0" fontId="41" fillId="0" borderId="0" xfId="0" applyFont="1" applyAlignment="1">
      <alignment horizontal="left" vertical="center" wrapText="1"/>
    </xf>
    <xf numFmtId="0" fontId="10" fillId="0" borderId="0" xfId="0" applyFont="1" applyAlignment="1">
      <alignment horizontal="left" vertical="center" wrapText="1"/>
    </xf>
    <xf numFmtId="166" fontId="41" fillId="0" borderId="0" xfId="3" applyFont="1" applyFill="1" applyBorder="1" applyAlignment="1">
      <alignment horizontal="left" vertical="center" wrapText="1"/>
    </xf>
    <xf numFmtId="166" fontId="43" fillId="0" borderId="0" xfId="3" applyFont="1" applyFill="1" applyBorder="1" applyAlignment="1">
      <alignment vertical="center"/>
    </xf>
    <xf numFmtId="196" fontId="45" fillId="0" borderId="0" xfId="3" applyNumberFormat="1" applyFont="1" applyAlignment="1">
      <alignment vertical="center"/>
    </xf>
    <xf numFmtId="196" fontId="41" fillId="0" borderId="0" xfId="3" applyNumberFormat="1" applyFont="1" applyAlignment="1">
      <alignment vertical="center"/>
    </xf>
    <xf numFmtId="0" fontId="41" fillId="0" borderId="0" xfId="0" applyFont="1" applyAlignment="1">
      <alignment horizontal="justify" vertical="center" wrapText="1"/>
    </xf>
    <xf numFmtId="0" fontId="41" fillId="0" borderId="0" xfId="0" applyFont="1" applyAlignment="1">
      <alignment horizontal="justify" vertical="center"/>
    </xf>
    <xf numFmtId="166" fontId="43" fillId="0" borderId="0" xfId="3" applyFont="1" applyAlignment="1">
      <alignment horizontal="justify" vertical="center" wrapText="1"/>
    </xf>
    <xf numFmtId="166" fontId="2" fillId="0" borderId="0" xfId="3" applyFont="1" applyAlignment="1">
      <alignment horizontal="justify" vertical="center"/>
    </xf>
    <xf numFmtId="0" fontId="43" fillId="0" borderId="0" xfId="0" applyFont="1" applyAlignment="1">
      <alignment vertical="center" wrapText="1"/>
    </xf>
    <xf numFmtId="0" fontId="10" fillId="0" borderId="0" xfId="0" applyFont="1" applyAlignment="1">
      <alignment horizontal="justify" vertical="center"/>
    </xf>
    <xf numFmtId="0" fontId="51" fillId="0" borderId="0" xfId="0" applyFont="1" applyAlignment="1">
      <alignment horizontal="center" vertical="center"/>
    </xf>
    <xf numFmtId="0" fontId="10" fillId="0" borderId="12" xfId="1222" applyFont="1" applyBorder="1" applyAlignment="1">
      <alignment horizontal="center" vertical="top" wrapText="1"/>
    </xf>
    <xf numFmtId="196" fontId="43" fillId="0" borderId="0" xfId="3" applyNumberFormat="1" applyFont="1" applyFill="1" applyBorder="1" applyAlignment="1">
      <alignment horizontal="center" vertical="center" wrapText="1"/>
    </xf>
    <xf numFmtId="0" fontId="44" fillId="0" borderId="10" xfId="0" applyFont="1" applyBorder="1" applyAlignment="1">
      <alignment horizontal="left" vertical="center" wrapText="1"/>
    </xf>
    <xf numFmtId="198" fontId="1" fillId="0" borderId="42" xfId="0" applyNumberFormat="1" applyFont="1" applyBorder="1" applyAlignment="1">
      <alignment vertical="top" wrapText="1"/>
    </xf>
    <xf numFmtId="198" fontId="1" fillId="0" borderId="42" xfId="0" applyNumberFormat="1" applyFont="1" applyBorder="1" applyAlignment="1">
      <alignment horizontal="right" vertical="top" wrapText="1"/>
    </xf>
    <xf numFmtId="198" fontId="1" fillId="46" borderId="10" xfId="0" applyNumberFormat="1" applyFont="1" applyFill="1" applyBorder="1" applyAlignment="1">
      <alignment horizontal="right" vertical="center" wrapText="1"/>
    </xf>
    <xf numFmtId="198" fontId="1" fillId="0" borderId="10" xfId="0" applyNumberFormat="1" applyFont="1" applyBorder="1" applyAlignment="1">
      <alignment horizontal="right" vertical="center" wrapText="1"/>
    </xf>
    <xf numFmtId="0" fontId="1" fillId="0" borderId="10" xfId="0" applyFont="1" applyBorder="1" applyAlignment="1">
      <alignment horizontal="left" vertical="center" wrapText="1"/>
    </xf>
    <xf numFmtId="0" fontId="1" fillId="0" borderId="42" xfId="0" applyFont="1" applyBorder="1" applyAlignment="1">
      <alignment vertical="top" wrapText="1" readingOrder="1"/>
    </xf>
    <xf numFmtId="198" fontId="1" fillId="46" borderId="42" xfId="0" applyNumberFormat="1" applyFont="1" applyFill="1" applyBorder="1" applyAlignment="1">
      <alignment horizontal="right" vertical="top" wrapText="1"/>
    </xf>
    <xf numFmtId="0" fontId="1" fillId="0" borderId="42" xfId="0" applyFont="1" applyBorder="1" applyAlignment="1">
      <alignment vertical="top" wrapText="1"/>
    </xf>
    <xf numFmtId="198" fontId="10" fillId="0" borderId="42" xfId="1222" applyNumberFormat="1" applyFont="1" applyBorder="1" applyAlignment="1">
      <alignment horizontal="right" vertical="top" wrapText="1"/>
    </xf>
    <xf numFmtId="198" fontId="44" fillId="0" borderId="42" xfId="0" applyNumberFormat="1" applyFont="1" applyBorder="1" applyAlignment="1">
      <alignment vertical="top" wrapText="1"/>
    </xf>
    <xf numFmtId="180" fontId="10" fillId="0" borderId="42" xfId="1222" applyNumberFormat="1" applyFont="1" applyBorder="1" applyAlignment="1">
      <alignment vertical="center"/>
    </xf>
    <xf numFmtId="0" fontId="44" fillId="0" borderId="42" xfId="0" applyFont="1" applyBorder="1" applyAlignment="1">
      <alignment vertical="top" wrapText="1" readingOrder="1"/>
    </xf>
    <xf numFmtId="198" fontId="44" fillId="0" borderId="42" xfId="0" applyNumberFormat="1" applyFont="1" applyBorder="1" applyAlignment="1">
      <alignment horizontal="right" vertical="top" wrapText="1"/>
    </xf>
    <xf numFmtId="0" fontId="44" fillId="0" borderId="42" xfId="0" applyFont="1" applyBorder="1" applyAlignment="1">
      <alignment vertical="top" wrapText="1"/>
    </xf>
    <xf numFmtId="198" fontId="44" fillId="0" borderId="10" xfId="0" applyNumberFormat="1" applyFont="1" applyBorder="1" applyAlignment="1">
      <alignment horizontal="right" vertical="center" wrapText="1"/>
    </xf>
    <xf numFmtId="198" fontId="44" fillId="46" borderId="10" xfId="0" applyNumberFormat="1" applyFont="1" applyFill="1" applyBorder="1" applyAlignment="1">
      <alignment horizontal="right" vertical="center" wrapText="1"/>
    </xf>
    <xf numFmtId="198" fontId="44" fillId="46" borderId="42" xfId="0" applyNumberFormat="1" applyFont="1" applyFill="1" applyBorder="1" applyAlignment="1">
      <alignment vertical="top" wrapText="1"/>
    </xf>
    <xf numFmtId="198" fontId="44" fillId="46" borderId="42" xfId="0" applyNumberFormat="1" applyFont="1" applyFill="1" applyBorder="1" applyAlignment="1">
      <alignment horizontal="right" vertical="top" wrapText="1"/>
    </xf>
    <xf numFmtId="0" fontId="44" fillId="46" borderId="42" xfId="0" applyFont="1" applyFill="1" applyBorder="1" applyAlignment="1">
      <alignment vertical="top" wrapText="1"/>
    </xf>
    <xf numFmtId="198" fontId="1" fillId="46" borderId="42" xfId="0" applyNumberFormat="1" applyFont="1" applyFill="1" applyBorder="1" applyAlignment="1">
      <alignment vertical="top" wrapText="1"/>
    </xf>
    <xf numFmtId="0" fontId="44" fillId="46" borderId="42" xfId="0" applyFont="1" applyFill="1" applyBorder="1" applyAlignment="1">
      <alignment vertical="top" wrapText="1" readingOrder="1"/>
    </xf>
    <xf numFmtId="0" fontId="2" fillId="0" borderId="42" xfId="0" applyFont="1" applyBorder="1" applyAlignment="1">
      <alignment vertical="top" wrapText="1"/>
    </xf>
    <xf numFmtId="198" fontId="2" fillId="0" borderId="42" xfId="0" applyNumberFormat="1" applyFont="1" applyBorder="1" applyAlignment="1">
      <alignment vertical="top" wrapText="1"/>
    </xf>
    <xf numFmtId="198" fontId="48" fillId="46" borderId="42" xfId="0" applyNumberFormat="1" applyFont="1" applyFill="1" applyBorder="1" applyAlignment="1">
      <alignment horizontal="right" vertical="top" wrapText="1"/>
    </xf>
    <xf numFmtId="0" fontId="1" fillId="46" borderId="42" xfId="0" applyFont="1" applyFill="1" applyBorder="1" applyAlignment="1">
      <alignment vertical="top" wrapText="1" readingOrder="1"/>
    </xf>
    <xf numFmtId="0" fontId="1" fillId="46" borderId="48" xfId="0" applyFont="1" applyFill="1" applyBorder="1" applyAlignment="1">
      <alignment vertical="top" wrapText="1"/>
    </xf>
    <xf numFmtId="198" fontId="1" fillId="46" borderId="48" xfId="0" applyNumberFormat="1" applyFont="1" applyFill="1" applyBorder="1" applyAlignment="1">
      <alignment vertical="top" wrapText="1"/>
    </xf>
    <xf numFmtId="198" fontId="1" fillId="46" borderId="43" xfId="0" applyNumberFormat="1" applyFont="1" applyFill="1" applyBorder="1" applyAlignment="1">
      <alignment horizontal="right" vertical="top" wrapText="1"/>
    </xf>
    <xf numFmtId="198" fontId="52" fillId="0" borderId="0" xfId="0" applyNumberFormat="1" applyFont="1" applyAlignment="1">
      <alignment horizontal="right" vertical="top" wrapText="1"/>
    </xf>
    <xf numFmtId="198" fontId="53" fillId="0" borderId="0" xfId="0" applyNumberFormat="1" applyFont="1" applyAlignment="1">
      <alignment horizontal="right" vertical="top" wrapText="1"/>
    </xf>
    <xf numFmtId="0" fontId="43" fillId="47" borderId="0" xfId="1222" applyFont="1" applyFill="1" applyAlignment="1">
      <alignment vertical="center"/>
    </xf>
    <xf numFmtId="0" fontId="10" fillId="47" borderId="41" xfId="1222" applyFont="1" applyFill="1" applyBorder="1" applyAlignment="1">
      <alignment horizontal="center" vertical="center"/>
    </xf>
    <xf numFmtId="0" fontId="44" fillId="0" borderId="10" xfId="1694" applyFont="1" applyBorder="1" applyAlignment="1">
      <alignment horizontal="left" vertical="center" wrapText="1"/>
    </xf>
    <xf numFmtId="196" fontId="44" fillId="0" borderId="10" xfId="1696" applyNumberFormat="1" applyFont="1" applyBorder="1" applyAlignment="1">
      <alignment horizontal="left" vertical="center" wrapText="1"/>
    </xf>
    <xf numFmtId="0" fontId="1" fillId="0" borderId="10" xfId="1694" applyFont="1" applyBorder="1" applyAlignment="1">
      <alignment horizontal="left" vertical="center" wrapText="1"/>
    </xf>
    <xf numFmtId="196" fontId="1" fillId="0" borderId="10" xfId="1696" applyNumberFormat="1" applyFont="1" applyBorder="1" applyAlignment="1">
      <alignment horizontal="left" vertical="center" wrapText="1"/>
    </xf>
    <xf numFmtId="0" fontId="1" fillId="0" borderId="10" xfId="1694" applyFont="1" applyBorder="1" applyAlignment="1">
      <alignment vertical="center" wrapText="1" readingOrder="1"/>
    </xf>
    <xf numFmtId="196" fontId="1" fillId="0" borderId="10" xfId="1696" applyNumberFormat="1" applyFont="1" applyBorder="1" applyAlignment="1">
      <alignment vertical="center" wrapText="1" readingOrder="1"/>
    </xf>
    <xf numFmtId="0" fontId="44" fillId="0" borderId="10" xfId="1694" applyFont="1" applyBorder="1" applyAlignment="1">
      <alignment vertical="center" wrapText="1" readingOrder="1"/>
    </xf>
    <xf numFmtId="196" fontId="44" fillId="0" borderId="10" xfId="1696" applyNumberFormat="1" applyFont="1" applyBorder="1" applyAlignment="1">
      <alignment vertical="center" wrapText="1" readingOrder="1"/>
    </xf>
    <xf numFmtId="0" fontId="1" fillId="0" borderId="12" xfId="1694" applyFont="1" applyBorder="1" applyAlignment="1">
      <alignment horizontal="left" vertical="center" wrapText="1"/>
    </xf>
    <xf numFmtId="196" fontId="1" fillId="0" borderId="12" xfId="1696" applyNumberFormat="1" applyFont="1" applyBorder="1" applyAlignment="1">
      <alignment horizontal="left" vertical="center" wrapText="1"/>
    </xf>
    <xf numFmtId="0" fontId="1" fillId="0" borderId="49" xfId="1694" applyFont="1" applyBorder="1" applyAlignment="1">
      <alignment horizontal="left" vertical="center" wrapText="1"/>
    </xf>
    <xf numFmtId="196" fontId="1" fillId="0" borderId="49" xfId="1696" applyNumberFormat="1" applyFont="1" applyBorder="1" applyAlignment="1">
      <alignment horizontal="left" vertical="center" wrapText="1"/>
    </xf>
    <xf numFmtId="0" fontId="2" fillId="0" borderId="23" xfId="1222" applyFont="1" applyBorder="1"/>
    <xf numFmtId="180" fontId="10" fillId="46" borderId="42" xfId="466" applyNumberFormat="1" applyFont="1" applyFill="1" applyBorder="1" applyAlignment="1">
      <alignment vertical="center"/>
    </xf>
    <xf numFmtId="0" fontId="43" fillId="46" borderId="0" xfId="1222" applyFont="1" applyFill="1" applyAlignment="1">
      <alignment vertical="center"/>
    </xf>
    <xf numFmtId="0" fontId="44" fillId="46" borderId="10" xfId="1694" applyFont="1" applyFill="1" applyBorder="1" applyAlignment="1">
      <alignment vertical="center" wrapText="1" readingOrder="1"/>
    </xf>
    <xf numFmtId="196" fontId="44" fillId="46" borderId="10" xfId="1696" applyNumberFormat="1" applyFont="1" applyFill="1" applyBorder="1" applyAlignment="1">
      <alignment vertical="center" wrapText="1" readingOrder="1"/>
    </xf>
    <xf numFmtId="0" fontId="2" fillId="46" borderId="44" xfId="1222" applyFont="1" applyFill="1" applyBorder="1"/>
    <xf numFmtId="0" fontId="44" fillId="46" borderId="10" xfId="1694" applyFont="1" applyFill="1" applyBorder="1" applyAlignment="1">
      <alignment horizontal="left" vertical="center" wrapText="1"/>
    </xf>
    <xf numFmtId="196" fontId="44" fillId="46" borderId="10" xfId="1696" applyNumberFormat="1" applyFont="1" applyFill="1"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0" fontId="41" fillId="0" borderId="0" xfId="0" applyFont="1" applyAlignment="1">
      <alignment horizontal="center" vertical="center" wrapText="1"/>
    </xf>
    <xf numFmtId="0" fontId="44" fillId="0" borderId="12"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34" xfId="0" applyFont="1" applyBorder="1" applyAlignment="1">
      <alignment horizontal="center" vertical="top" wrapText="1"/>
    </xf>
    <xf numFmtId="0" fontId="44" fillId="0" borderId="35" xfId="0" applyFont="1" applyBorder="1" applyAlignment="1">
      <alignment horizontal="justify" vertical="top" wrapText="1"/>
    </xf>
    <xf numFmtId="0" fontId="44" fillId="0" borderId="10" xfId="0" applyFont="1" applyBorder="1" applyAlignment="1">
      <alignment horizontal="center" vertical="center" wrapText="1"/>
    </xf>
    <xf numFmtId="0" fontId="43" fillId="0" borderId="0" xfId="0" applyFont="1" applyAlignment="1">
      <alignment horizontal="left" vertical="center" wrapText="1"/>
    </xf>
    <xf numFmtId="0" fontId="10" fillId="0" borderId="0" xfId="0" applyFont="1" applyAlignment="1">
      <alignment horizontal="justify" vertical="top" wrapText="1"/>
    </xf>
    <xf numFmtId="0" fontId="41" fillId="0" borderId="0" xfId="0" applyFont="1" applyAlignment="1">
      <alignment horizontal="center" vertical="center"/>
    </xf>
    <xf numFmtId="0" fontId="10" fillId="0" borderId="10" xfId="0" applyFont="1" applyBorder="1" applyAlignment="1">
      <alignment horizontal="center"/>
    </xf>
    <xf numFmtId="0" fontId="10" fillId="0" borderId="36" xfId="1222" applyFont="1" applyBorder="1" applyAlignment="1">
      <alignment horizontal="center" vertical="center" wrapText="1"/>
    </xf>
    <xf numFmtId="0" fontId="10" fillId="0" borderId="37" xfId="1222" applyFont="1" applyBorder="1" applyAlignment="1">
      <alignment horizontal="center" vertical="center" wrapText="1"/>
    </xf>
    <xf numFmtId="0" fontId="10" fillId="0" borderId="47" xfId="1222" applyFont="1" applyBorder="1" applyAlignment="1">
      <alignment horizontal="center" vertical="center"/>
    </xf>
    <xf numFmtId="0" fontId="10" fillId="0" borderId="46" xfId="1222" applyFont="1" applyBorder="1" applyAlignment="1">
      <alignment horizontal="center" vertical="center"/>
    </xf>
    <xf numFmtId="0" fontId="10" fillId="0" borderId="39" xfId="1222" applyFont="1" applyBorder="1" applyAlignment="1">
      <alignment horizontal="center" vertical="center" wrapText="1"/>
    </xf>
    <xf numFmtId="0" fontId="10" fillId="0" borderId="15" xfId="1222"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12" xfId="1222"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41"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vertical="center" wrapText="1"/>
    </xf>
    <xf numFmtId="0" fontId="43" fillId="0" borderId="0" xfId="0" applyFont="1" applyAlignment="1">
      <alignment horizontal="justify" vertical="top" wrapText="1"/>
    </xf>
    <xf numFmtId="0" fontId="38" fillId="0" borderId="0" xfId="0" applyFont="1" applyAlignment="1">
      <alignment horizontal="justify" vertical="top" wrapText="1"/>
    </xf>
    <xf numFmtId="0" fontId="44" fillId="0" borderId="11"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4" xfId="0" applyFont="1" applyBorder="1" applyAlignment="1">
      <alignment horizontal="center" vertical="center" wrapText="1"/>
    </xf>
    <xf numFmtId="4" fontId="2" fillId="0" borderId="0" xfId="0" applyNumberFormat="1" applyFont="1" applyAlignment="1">
      <alignment horizontal="justify" vertical="center"/>
    </xf>
    <xf numFmtId="0" fontId="44" fillId="0" borderId="13" xfId="0" applyFont="1" applyBorder="1" applyAlignment="1">
      <alignment horizontal="center" vertical="center" wrapText="1"/>
    </xf>
    <xf numFmtId="0" fontId="44" fillId="0" borderId="14" xfId="0" applyFont="1" applyBorder="1" applyAlignment="1">
      <alignment horizontal="justify" vertical="center" wrapText="1"/>
    </xf>
    <xf numFmtId="0" fontId="2" fillId="0" borderId="0" xfId="0" applyFont="1" applyAlignment="1">
      <alignment horizontal="justify" vertical="top" wrapText="1"/>
    </xf>
    <xf numFmtId="0" fontId="41" fillId="0" borderId="0" xfId="0" applyFont="1" applyAlignment="1">
      <alignment horizontal="center" vertical="top" wrapText="1"/>
    </xf>
    <xf numFmtId="0" fontId="40" fillId="0" borderId="0" xfId="0" applyFont="1" applyAlignment="1">
      <alignment horizontal="center" vertical="top" wrapText="1"/>
    </xf>
    <xf numFmtId="0" fontId="43" fillId="0" borderId="0" xfId="0" applyFont="1" applyAlignment="1">
      <alignment horizontal="justify" vertical="top"/>
    </xf>
    <xf numFmtId="0" fontId="10"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3" fillId="0" borderId="0" xfId="0" applyFont="1" applyAlignment="1">
      <alignment horizontal="justify" vertical="center" wrapText="1"/>
    </xf>
    <xf numFmtId="0" fontId="5" fillId="0" borderId="12" xfId="392" applyFont="1" applyBorder="1" applyAlignment="1">
      <alignment horizontal="left" vertical="center" wrapText="1"/>
    </xf>
    <xf numFmtId="0" fontId="5" fillId="0" borderId="15" xfId="392" applyFont="1" applyBorder="1" applyAlignment="1">
      <alignment horizontal="left" vertical="center" wrapText="1"/>
    </xf>
    <xf numFmtId="0" fontId="5" fillId="0" borderId="12" xfId="392" applyFont="1" applyBorder="1" applyAlignment="1">
      <alignment horizontal="left" vertical="center"/>
    </xf>
    <xf numFmtId="0" fontId="5" fillId="0" borderId="15" xfId="392" applyFont="1" applyBorder="1" applyAlignment="1">
      <alignment horizontal="left" vertical="center"/>
    </xf>
    <xf numFmtId="0" fontId="6" fillId="0" borderId="0" xfId="392" applyFont="1" applyAlignment="1">
      <alignment horizontal="center"/>
    </xf>
    <xf numFmtId="0" fontId="6" fillId="0" borderId="13" xfId="392" applyFont="1" applyBorder="1" applyAlignment="1">
      <alignment horizontal="center"/>
    </xf>
    <xf numFmtId="0" fontId="6" fillId="0" borderId="14" xfId="392" applyFont="1" applyBorder="1" applyAlignment="1">
      <alignment horizontal="center"/>
    </xf>
    <xf numFmtId="0" fontId="6" fillId="0" borderId="12" xfId="392" applyFont="1" applyBorder="1" applyAlignment="1">
      <alignment horizontal="center" vertical="center"/>
    </xf>
    <xf numFmtId="0" fontId="6" fillId="0" borderId="15" xfId="392" applyFont="1" applyBorder="1" applyAlignment="1">
      <alignment horizontal="center" vertical="center"/>
    </xf>
    <xf numFmtId="0" fontId="5" fillId="0" borderId="31" xfId="392" applyFont="1" applyBorder="1" applyAlignment="1">
      <alignment horizontal="left" vertical="center" wrapText="1"/>
    </xf>
  </cellXfs>
  <cellStyles count="1697">
    <cellStyle name="20% - Accent1 2" xfId="220"/>
    <cellStyle name="20% - Accent1 2 2" xfId="103"/>
    <cellStyle name="20% - Accent1 2 3" xfId="199"/>
    <cellStyle name="20% - Accent1 2_Xl0000019" xfId="222"/>
    <cellStyle name="20% - Accent1 3" xfId="224"/>
    <cellStyle name="20% - Accent1 4" xfId="61"/>
    <cellStyle name="20% - Accent2 2" xfId="225"/>
    <cellStyle name="20% - Accent2 2 2" xfId="231"/>
    <cellStyle name="20% - Accent2 2 3" xfId="235"/>
    <cellStyle name="20% - Accent2 2_Xl0000019" xfId="236"/>
    <cellStyle name="20% - Accent2 3" xfId="163"/>
    <cellStyle name="20% - Accent2 4" xfId="176"/>
    <cellStyle name="20% - Accent3 2" xfId="114"/>
    <cellStyle name="20% - Accent3 2 2" xfId="133"/>
    <cellStyle name="20% - Accent3 2 3" xfId="83"/>
    <cellStyle name="20% - Accent3 2_Xl0000019" xfId="239"/>
    <cellStyle name="20% - Accent3 3" xfId="124"/>
    <cellStyle name="20% - Accent3 4" xfId="50"/>
    <cellStyle name="20% - Accent4 2" xfId="242"/>
    <cellStyle name="20% - Accent4 2 2" xfId="243"/>
    <cellStyle name="20% - Accent4 2 3" xfId="244"/>
    <cellStyle name="20% - Accent4 2_Xl0000019" xfId="245"/>
    <cellStyle name="20% - Accent4 3" xfId="249"/>
    <cellStyle name="20% - Accent4 4" xfId="250"/>
    <cellStyle name="20% - Accent5 2" xfId="253"/>
    <cellStyle name="20% - Accent5 2 2" xfId="256"/>
    <cellStyle name="20% - Accent5 2 3" xfId="258"/>
    <cellStyle name="20% - Accent5 2_Xl0000019" xfId="197"/>
    <cellStyle name="20% - Accent5 3" xfId="259"/>
    <cellStyle name="20% - Accent5 4" xfId="263"/>
    <cellStyle name="20% - Accent6 2" xfId="266"/>
    <cellStyle name="20% - Accent6 2 2" xfId="274"/>
    <cellStyle name="20% - Accent6 2 3" xfId="275"/>
    <cellStyle name="20% - Accent6 2_Xl0000019" xfId="277"/>
    <cellStyle name="20% - Accent6 3" xfId="156"/>
    <cellStyle name="20% - Accent6 4" xfId="282"/>
    <cellStyle name="40% - Accent1 2" xfId="289"/>
    <cellStyle name="40% - Accent1 2 2" xfId="292"/>
    <cellStyle name="40% - Accent1 2 3" xfId="293"/>
    <cellStyle name="40% - Accent1 2_Xl0000019" xfId="180"/>
    <cellStyle name="40% - Accent1 3" xfId="296"/>
    <cellStyle name="40% - Accent1 4" xfId="299"/>
    <cellStyle name="40% - Accent2 2" xfId="302"/>
    <cellStyle name="40% - Accent2 2 2" xfId="307"/>
    <cellStyle name="40% - Accent2 2 3" xfId="310"/>
    <cellStyle name="40% - Accent2 2_Xl0000019" xfId="315"/>
    <cellStyle name="40% - Accent2 3" xfId="321"/>
    <cellStyle name="40% - Accent2 4" xfId="324"/>
    <cellStyle name="40% - Accent3 2" xfId="326"/>
    <cellStyle name="40% - Accent3 2 2" xfId="329"/>
    <cellStyle name="40% - Accent3 2 3" xfId="334"/>
    <cellStyle name="40% - Accent3 2_Xl0000019" xfId="107"/>
    <cellStyle name="40% - Accent3 3" xfId="336"/>
    <cellStyle name="40% - Accent3 4" xfId="339"/>
    <cellStyle name="40% - Accent4 2" xfId="343"/>
    <cellStyle name="40% - Accent4 2 2" xfId="345"/>
    <cellStyle name="40% - Accent4 2 3" xfId="352"/>
    <cellStyle name="40% - Accent4 2_Xl0000019" xfId="164"/>
    <cellStyle name="40% - Accent4 3" xfId="355"/>
    <cellStyle name="40% - Accent4 4" xfId="349"/>
    <cellStyle name="40% - Accent5 2" xfId="237"/>
    <cellStyle name="40% - Accent5 2 2" xfId="359"/>
    <cellStyle name="40% - Accent5 2 3" xfId="360"/>
    <cellStyle name="40% - Accent5 2_Xl0000019" xfId="191"/>
    <cellStyle name="40% - Accent5 3" xfId="361"/>
    <cellStyle name="40% - Accent5 4" xfId="362"/>
    <cellStyle name="40% - Accent6 2" xfId="365"/>
    <cellStyle name="40% - Accent6 2 2" xfId="68"/>
    <cellStyle name="40% - Accent6 2 3" xfId="366"/>
    <cellStyle name="40% - Accent6 2_Xl0000019" xfId="367"/>
    <cellStyle name="40% - Accent6 3" xfId="371"/>
    <cellStyle name="40% - Accent6 4" xfId="372"/>
    <cellStyle name="60% - Accent1 2" xfId="375"/>
    <cellStyle name="60% - Accent1 2 2" xfId="378"/>
    <cellStyle name="60% - Accent1 2 3" xfId="364"/>
    <cellStyle name="60% - Accent1 2_Xl0000019" xfId="382"/>
    <cellStyle name="60% - Accent1 3" xfId="386"/>
    <cellStyle name="60% - Accent1 4" xfId="57"/>
    <cellStyle name="60% - Accent2 2" xfId="391"/>
    <cellStyle name="60% - Accent2 2 2" xfId="394"/>
    <cellStyle name="60% - Accent2 2 3" xfId="399"/>
    <cellStyle name="60% - Accent2 2_Xl0000019" xfId="67"/>
    <cellStyle name="60% - Accent2 3" xfId="402"/>
    <cellStyle name="60% - Accent2 4" xfId="404"/>
    <cellStyle name="60% - Accent3 2" xfId="154"/>
    <cellStyle name="60% - Accent3 2 2" xfId="406"/>
    <cellStyle name="60% - Accent3 2 3" xfId="101"/>
    <cellStyle name="60% - Accent3 2_Xl0000019" xfId="408"/>
    <cellStyle name="60% - Accent3 3" xfId="410"/>
    <cellStyle name="60% - Accent3 4" xfId="412"/>
    <cellStyle name="60% - Accent4 2" xfId="416"/>
    <cellStyle name="60% - Accent4 2 2" xfId="420"/>
    <cellStyle name="60% - Accent4 2 3" xfId="423"/>
    <cellStyle name="60% - Accent4 2_Xl0000019" xfId="424"/>
    <cellStyle name="60% - Accent4 3" xfId="428"/>
    <cellStyle name="60% - Accent4 4" xfId="432"/>
    <cellStyle name="60% - Accent5 2" xfId="436"/>
    <cellStyle name="60% - Accent5 2 2" xfId="441"/>
    <cellStyle name="60% - Accent5 2 3" xfId="443"/>
    <cellStyle name="60% - Accent5 2_Xl0000019" xfId="90"/>
    <cellStyle name="60% - Accent5 3" xfId="448"/>
    <cellStyle name="60% - Accent5 4" xfId="451"/>
    <cellStyle name="60% - Accent6 2" xfId="454"/>
    <cellStyle name="60% - Accent6 2 2" xfId="455"/>
    <cellStyle name="60% - Accent6 2 3" xfId="456"/>
    <cellStyle name="60% - Accent6 2_Xl0000019" xfId="457"/>
    <cellStyle name="60% - Accent6 3" xfId="462"/>
    <cellStyle name="60% - Accent6 4" xfId="464"/>
    <cellStyle name="Accent1 2" xfId="465"/>
    <cellStyle name="Accent1 2 2" xfId="459"/>
    <cellStyle name="Accent1 2 3" xfId="469"/>
    <cellStyle name="Accent1 2_Xl0000019" xfId="228"/>
    <cellStyle name="Accent1 3" xfId="471"/>
    <cellStyle name="Accent1 4" xfId="473"/>
    <cellStyle name="Accent2 2" xfId="477"/>
    <cellStyle name="Accent2 2 2" xfId="215"/>
    <cellStyle name="Accent2 2 3" xfId="483"/>
    <cellStyle name="Accent2 2_Xl0000019" xfId="175"/>
    <cellStyle name="Accent2 3" xfId="489"/>
    <cellStyle name="Accent2 4" xfId="495"/>
    <cellStyle name="Accent3 2" xfId="497"/>
    <cellStyle name="Accent3 2 2" xfId="503"/>
    <cellStyle name="Accent3 2 3" xfId="505"/>
    <cellStyle name="Accent3 2_Xl0000019" xfId="73"/>
    <cellStyle name="Accent3 3" xfId="23"/>
    <cellStyle name="Accent3 4" xfId="78"/>
    <cellStyle name="Accent4 2" xfId="209"/>
    <cellStyle name="Accent4 2 2" xfId="509"/>
    <cellStyle name="Accent4 2 3" xfId="513"/>
    <cellStyle name="Accent4 2_Xl0000019" xfId="19"/>
    <cellStyle name="Accent4 3" xfId="517"/>
    <cellStyle name="Accent4 4" xfId="520"/>
    <cellStyle name="Accent5 2" xfId="524"/>
    <cellStyle name="Accent5 2 2" xfId="526"/>
    <cellStyle name="Accent5 2 3" xfId="527"/>
    <cellStyle name="Accent5 2_Xl0000019" xfId="528"/>
    <cellStyle name="Accent5 3" xfId="533"/>
    <cellStyle name="Accent5 4" xfId="537"/>
    <cellStyle name="Accent6 2" xfId="508"/>
    <cellStyle name="Accent6 2 2" xfId="125"/>
    <cellStyle name="Accent6 2 3" xfId="51"/>
    <cellStyle name="Accent6 2_Xl0000019" xfId="331"/>
    <cellStyle name="Accent6 3" xfId="512"/>
    <cellStyle name="Accent6 4" xfId="539"/>
    <cellStyle name="arial" xfId="77"/>
    <cellStyle name="Bad 2" xfId="407"/>
    <cellStyle name="Bad 2 2" xfId="540"/>
    <cellStyle name="Bad 2 3" xfId="541"/>
    <cellStyle name="Bad 2_Xl0000019" xfId="544"/>
    <cellStyle name="Bad 3" xfId="102"/>
    <cellStyle name="Bad 4" xfId="545"/>
    <cellStyle name="Calculation 2" xfId="276"/>
    <cellStyle name="Calculation 2 2" xfId="105"/>
    <cellStyle name="Calculation 2 3" xfId="547"/>
    <cellStyle name="Calculation 2_Xl0000019" xfId="548"/>
    <cellStyle name="Calculation 3" xfId="549"/>
    <cellStyle name="Calculation 4" xfId="550"/>
    <cellStyle name="Check Cell 2" xfId="8"/>
    <cellStyle name="Check Cell 2 2" xfId="552"/>
    <cellStyle name="Check Cell 2 3" xfId="146"/>
    <cellStyle name="Check Cell 2_Xl0000019" xfId="553"/>
    <cellStyle name="Check Cell 3" xfId="554"/>
    <cellStyle name="Check Cell 4" xfId="543"/>
    <cellStyle name="ColLevel_1" xfId="108"/>
    <cellStyle name="Comma" xfId="1" builtinId="3"/>
    <cellStyle name="Comma [0]" xfId="3" builtinId="6"/>
    <cellStyle name="Comma [0] 10" xfId="556"/>
    <cellStyle name="Comma [0] 10 2" xfId="71"/>
    <cellStyle name="Comma [0] 10 2 2" xfId="559"/>
    <cellStyle name="Comma [0] 10 2 2 2" xfId="563"/>
    <cellStyle name="Comma [0] 10 2 3" xfId="570"/>
    <cellStyle name="Comma [0] 10 3" xfId="369"/>
    <cellStyle name="Comma [0] 10 3 2" xfId="55"/>
    <cellStyle name="Comma [0] 10 4" xfId="572"/>
    <cellStyle name="Comma [0] 10 5" xfId="574"/>
    <cellStyle name="Comma [0] 10 6" xfId="397"/>
    <cellStyle name="Comma [0] 11" xfId="167"/>
    <cellStyle name="Comma [0] 11 2" xfId="466"/>
    <cellStyle name="Comma [0] 11 2 2" xfId="458"/>
    <cellStyle name="Comma [0] 11 2 2 2" xfId="576"/>
    <cellStyle name="Comma [0] 11 2 3" xfId="468"/>
    <cellStyle name="Comma [0] 11 3" xfId="472"/>
    <cellStyle name="Comma [0] 11 3 2" xfId="578"/>
    <cellStyle name="Comma [0] 11 4" xfId="474"/>
    <cellStyle name="Comma [0] 11 5" xfId="579"/>
    <cellStyle name="Comma [0] 12" xfId="178"/>
    <cellStyle name="Comma [0] 12 2" xfId="475"/>
    <cellStyle name="Comma [0] 12 2 2" xfId="213"/>
    <cellStyle name="Comma [0] 12 2 3" xfId="480"/>
    <cellStyle name="Comma [0] 12 2 4" xfId="586"/>
    <cellStyle name="Comma [0] 12 2 4 2" xfId="591"/>
    <cellStyle name="Comma [0] 12 2 4 3" xfId="595"/>
    <cellStyle name="Comma [0] 12 3" xfId="486"/>
    <cellStyle name="Comma [0] 12 3 2" xfId="74"/>
    <cellStyle name="Comma [0] 12 3 2 2" xfId="599"/>
    <cellStyle name="Comma [0] 12 4" xfId="492"/>
    <cellStyle name="Comma [0] 13" xfId="193"/>
    <cellStyle name="Comma [0] 13 2" xfId="500"/>
    <cellStyle name="Comma [0] 13 2 2" xfId="502"/>
    <cellStyle name="Comma [0] 13 3" xfId="25"/>
    <cellStyle name="Comma [0] 14" xfId="194"/>
    <cellStyle name="Comma [0] 14 2" xfId="210"/>
    <cellStyle name="Comma [0] 14_Xl0000019" xfId="169"/>
    <cellStyle name="Comma [0] 15" xfId="202"/>
    <cellStyle name="Comma [0] 15 2" xfId="522"/>
    <cellStyle name="Comma [0] 15 2 2" xfId="525"/>
    <cellStyle name="Comma [0] 15 3" xfId="531"/>
    <cellStyle name="Comma [0] 15 4" xfId="535"/>
    <cellStyle name="Comma [0] 15 5" xfId="600"/>
    <cellStyle name="Comma [0] 15 5 2" xfId="606"/>
    <cellStyle name="Comma [0] 15 5 3" xfId="149"/>
    <cellStyle name="Comma [0] 15 6" xfId="609"/>
    <cellStyle name="Comma [0] 15 6 2" xfId="611"/>
    <cellStyle name="Comma [0] 15 7" xfId="306"/>
    <cellStyle name="Comma [0] 16" xfId="211"/>
    <cellStyle name="Comma [0] 16 2" xfId="507"/>
    <cellStyle name="Comma [0] 16 3" xfId="510"/>
    <cellStyle name="Comma [0] 17" xfId="516"/>
    <cellStyle name="Comma [0] 17 2" xfId="615"/>
    <cellStyle name="Comma [0] 18" xfId="519"/>
    <cellStyle name="Comma [0] 18 2" xfId="617"/>
    <cellStyle name="Comma [0] 18 3" xfId="618"/>
    <cellStyle name="Comma [0] 19" xfId="622"/>
    <cellStyle name="Comma [0] 2" xfId="598"/>
    <cellStyle name="Comma [0] 2 10" xfId="625"/>
    <cellStyle name="Comma [0] 2 11" xfId="628"/>
    <cellStyle name="Comma [0] 2 12" xfId="631"/>
    <cellStyle name="Comma [0] 2 13" xfId="460"/>
    <cellStyle name="Comma [0] 2 14" xfId="470"/>
    <cellStyle name="Comma [0] 2 2" xfId="632"/>
    <cellStyle name="Comma [0] 2 2 10" xfId="605"/>
    <cellStyle name="Comma [0] 2 2 11" xfId="150"/>
    <cellStyle name="Comma [0] 2 2 12" xfId="565"/>
    <cellStyle name="Comma [0] 2 2 13" xfId="637"/>
    <cellStyle name="Comma [0] 2 2 14" xfId="639"/>
    <cellStyle name="Comma [0] 2 2 15" xfId="438"/>
    <cellStyle name="Comma [0] 2 2 16" xfId="445"/>
    <cellStyle name="Comma [0] 2 2 17" xfId="642"/>
    <cellStyle name="Comma [0] 2 2 18" xfId="645"/>
    <cellStyle name="Comma [0] 2 2 19" xfId="647"/>
    <cellStyle name="Comma [0] 2 2 2" xfId="653"/>
    <cellStyle name="Comma [0] 2 2 20" xfId="439"/>
    <cellStyle name="Comma [0] 2 2 21" xfId="446"/>
    <cellStyle name="Comma [0] 2 2 22" xfId="641"/>
    <cellStyle name="Comma [0] 2 2 3" xfId="659"/>
    <cellStyle name="Comma [0] 2 2 4" xfId="663"/>
    <cellStyle name="Comma [0] 2 2 4 2" xfId="664"/>
    <cellStyle name="Comma [0] 2 2 5" xfId="667"/>
    <cellStyle name="Comma [0] 2 2 6" xfId="669"/>
    <cellStyle name="Comma [0] 2 2 7" xfId="624"/>
    <cellStyle name="Comma [0] 2 2 8" xfId="627"/>
    <cellStyle name="Comma [0] 2 2 9" xfId="630"/>
    <cellStyle name="Comma [0] 2 3" xfId="558"/>
    <cellStyle name="Comma [0] 2 3 2" xfId="564"/>
    <cellStyle name="Comma [0] 2 3 3" xfId="636"/>
    <cellStyle name="Comma [0] 2 4" xfId="568"/>
    <cellStyle name="Comma [0] 2 4 2" xfId="671"/>
    <cellStyle name="Comma [0] 2 5" xfId="673"/>
    <cellStyle name="Comma [0] 2 6" xfId="674"/>
    <cellStyle name="Comma [0] 2 7" xfId="675"/>
    <cellStyle name="Comma [0] 2 8" xfId="677"/>
    <cellStyle name="Comma [0] 2 9" xfId="551"/>
    <cellStyle name="Comma [0] 2_Contoh Matriks sesuai Permendagri 23 tahun 2013" xfId="501"/>
    <cellStyle name="Comma [0] 20" xfId="203"/>
    <cellStyle name="Comma [0] 20 2" xfId="521"/>
    <cellStyle name="Comma [0] 20 3" xfId="530"/>
    <cellStyle name="Comma [0] 21" xfId="212"/>
    <cellStyle name="Comma [0] 22" xfId="515"/>
    <cellStyle name="Comma [0] 22 2" xfId="614"/>
    <cellStyle name="Comma [0] 22 3" xfId="678"/>
    <cellStyle name="Comma [0] 23" xfId="518"/>
    <cellStyle name="Comma [0] 23 2" xfId="616"/>
    <cellStyle name="Comma [0] 24" xfId="621"/>
    <cellStyle name="Comma [0] 24 2" xfId="679"/>
    <cellStyle name="Comma [0] 25" xfId="682"/>
    <cellStyle name="Comma [0] 26" xfId="684"/>
    <cellStyle name="Comma [0] 27" xfId="688"/>
    <cellStyle name="Comma [0] 28" xfId="142"/>
    <cellStyle name="Comma [0] 29" xfId="182"/>
    <cellStyle name="Comma [0] 3" xfId="691"/>
    <cellStyle name="Comma [0] 3 10" xfId="693"/>
    <cellStyle name="Comma [0] 3 11" xfId="695"/>
    <cellStyle name="Comma [0] 3 12" xfId="698"/>
    <cellStyle name="Comma [0] 3 13" xfId="700"/>
    <cellStyle name="Comma [0] 3 14" xfId="704"/>
    <cellStyle name="Comma [0] 3 15" xfId="270"/>
    <cellStyle name="Comma [0] 3 16" xfId="159"/>
    <cellStyle name="Comma [0] 3 17" xfId="284"/>
    <cellStyle name="Comma [0] 3 18" xfId="709"/>
    <cellStyle name="Comma [0] 3 19" xfId="712"/>
    <cellStyle name="Comma [0] 3 2" xfId="387"/>
    <cellStyle name="Comma [0] 3 2 2" xfId="717"/>
    <cellStyle name="Comma [0] 3 20" xfId="271"/>
    <cellStyle name="Comma [0] 3 21" xfId="160"/>
    <cellStyle name="Comma [0] 3 22" xfId="285"/>
    <cellStyle name="Comma [0] 3 23" xfId="708"/>
    <cellStyle name="Comma [0] 3 3" xfId="58"/>
    <cellStyle name="Comma [0] 3 4" xfId="719"/>
    <cellStyle name="Comma [0] 3 5" xfId="721"/>
    <cellStyle name="Comma [0] 3 5 2" xfId="722"/>
    <cellStyle name="Comma [0] 3 6" xfId="723"/>
    <cellStyle name="Comma [0] 3 6 2" xfId="546"/>
    <cellStyle name="Comma [0] 3 7" xfId="724"/>
    <cellStyle name="Comma [0] 3 7 2" xfId="725"/>
    <cellStyle name="Comma [0] 3 8" xfId="727"/>
    <cellStyle name="Comma [0] 3 9" xfId="139"/>
    <cellStyle name="Comma [0] 3_Xl0000019" xfId="504"/>
    <cellStyle name="Comma [0] 30" xfId="681"/>
    <cellStyle name="Comma [0] 31" xfId="683"/>
    <cellStyle name="Comma [0] 32" xfId="687"/>
    <cellStyle name="Comma [0] 33" xfId="143"/>
    <cellStyle name="Comma [0] 34" xfId="183"/>
    <cellStyle name="Comma [0] 34 2" xfId="226"/>
    <cellStyle name="Comma [0] 34 3" xfId="165"/>
    <cellStyle name="Comma [0] 35" xfId="32"/>
    <cellStyle name="Comma [0] 36" xfId="195"/>
    <cellStyle name="Comma [0] 37" xfId="171"/>
    <cellStyle name="Comma [0] 38" xfId="187"/>
    <cellStyle name="Comma [0] 38 2" xfId="267"/>
    <cellStyle name="Comma [0] 39" xfId="1696"/>
    <cellStyle name="Comma [0] 4" xfId="729"/>
    <cellStyle name="Comma [0] 4 2" xfId="403"/>
    <cellStyle name="Comma [0] 4 2 10" xfId="730"/>
    <cellStyle name="Comma [0] 4 2 11" xfId="692"/>
    <cellStyle name="Comma [0] 4 2 12" xfId="694"/>
    <cellStyle name="Comma [0] 4 2 13" xfId="697"/>
    <cellStyle name="Comma [0] 4 2 14" xfId="699"/>
    <cellStyle name="Comma [0] 4 2 15" xfId="703"/>
    <cellStyle name="Comma [0] 4 2 16" xfId="272"/>
    <cellStyle name="Comma [0] 4 2 17" xfId="161"/>
    <cellStyle name="Comma [0] 4 2 18" xfId="286"/>
    <cellStyle name="Comma [0] 4 2 19" xfId="707"/>
    <cellStyle name="Comma [0] 4 2 2" xfId="247"/>
    <cellStyle name="Comma [0] 4 2 2 10" xfId="733"/>
    <cellStyle name="Comma [0] 4 2 2 11" xfId="736"/>
    <cellStyle name="Comma [0] 4 2 2 12" xfId="740"/>
    <cellStyle name="Comma [0] 4 2 2 13" xfId="130"/>
    <cellStyle name="Comma [0] 4 2 2 14" xfId="81"/>
    <cellStyle name="Comma [0] 4 2 2 15" xfId="744"/>
    <cellStyle name="Comma [0] 4 2 2 16" xfId="749"/>
    <cellStyle name="Comma [0] 4 2 2 17" xfId="109"/>
    <cellStyle name="Comma [0] 4 2 2 18" xfId="95"/>
    <cellStyle name="Comma [0] 4 2 2 19" xfId="117"/>
    <cellStyle name="Comma [0] 4 2 2 2" xfId="750"/>
    <cellStyle name="Comma [0] 4 2 2 20" xfId="743"/>
    <cellStyle name="Comma [0] 4 2 2 21" xfId="748"/>
    <cellStyle name="Comma [0] 4 2 2 3" xfId="751"/>
    <cellStyle name="Comma [0] 4 2 2 4" xfId="254"/>
    <cellStyle name="Comma [0] 4 2 2 5" xfId="260"/>
    <cellStyle name="Comma [0] 4 2 2 6" xfId="264"/>
    <cellStyle name="Comma [0] 4 2 2 7" xfId="716"/>
    <cellStyle name="Comma [0] 4 2 2 8" xfId="752"/>
    <cellStyle name="Comma [0] 4 2 2 9" xfId="383"/>
    <cellStyle name="Comma [0] 4 2 20" xfId="702"/>
    <cellStyle name="Comma [0] 4 2 21" xfId="273"/>
    <cellStyle name="Comma [0] 4 2 3" xfId="755"/>
    <cellStyle name="Comma [0] 4 2 4" xfId="756"/>
    <cellStyle name="Comma [0] 4 2 5" xfId="757"/>
    <cellStyle name="Comma [0] 4 2 6" xfId="758"/>
    <cellStyle name="Comma [0] 4 2 7" xfId="759"/>
    <cellStyle name="Comma [0] 4 2 8" xfId="760"/>
    <cellStyle name="Comma [0] 4 2 9" xfId="761"/>
    <cellStyle name="Comma [0] 4 2_Xl0000019" xfId="763"/>
    <cellStyle name="Comma [0] 4 3" xfId="405"/>
    <cellStyle name="Comma [0] 4 4" xfId="764"/>
    <cellStyle name="Comma [0] 4_Xl0000019" xfId="767"/>
    <cellStyle name="Comma [0] 40" xfId="34"/>
    <cellStyle name="Comma [0] 5" xfId="774"/>
    <cellStyle name="Comma [0] 5 10" xfId="775"/>
    <cellStyle name="Comma [0] 5 11" xfId="777"/>
    <cellStyle name="Comma [0] 5 12" xfId="778"/>
    <cellStyle name="Comma [0] 5 13" xfId="779"/>
    <cellStyle name="Comma [0] 5 14" xfId="781"/>
    <cellStyle name="Comma [0] 5 15" xfId="784"/>
    <cellStyle name="Comma [0] 5 16" xfId="313"/>
    <cellStyle name="Comma [0] 5 17" xfId="788"/>
    <cellStyle name="Comma [0] 5 18" xfId="280"/>
    <cellStyle name="Comma [0] 5 19" xfId="792"/>
    <cellStyle name="Comma [0] 5 2" xfId="411"/>
    <cellStyle name="Comma [0] 5 2 2" xfId="795"/>
    <cellStyle name="Comma [0] 5 20" xfId="783"/>
    <cellStyle name="Comma [0] 5 21" xfId="314"/>
    <cellStyle name="Comma [0] 5 22" xfId="787"/>
    <cellStyle name="Comma [0] 5 23" xfId="281"/>
    <cellStyle name="Comma [0] 5 24" xfId="791"/>
    <cellStyle name="Comma [0] 5 3" xfId="413"/>
    <cellStyle name="Comma [0] 5 4" xfId="765"/>
    <cellStyle name="Comma [0] 5 4 2" xfId="790"/>
    <cellStyle name="Comma [0] 5 4 2 2" xfId="252"/>
    <cellStyle name="Comma [0] 5 4 2 2 2" xfId="796"/>
    <cellStyle name="Comma [0] 5 4 2 3" xfId="380"/>
    <cellStyle name="Comma [0] 5 4 2 3 2" xfId="797"/>
    <cellStyle name="Comma [0] 5 4 3" xfId="798"/>
    <cellStyle name="Comma [0] 5 5" xfId="799"/>
    <cellStyle name="Comma [0] 5 6" xfId="800"/>
    <cellStyle name="Comma [0] 5 7" xfId="801"/>
    <cellStyle name="Comma [0] 5 8" xfId="802"/>
    <cellStyle name="Comma [0] 5 9" xfId="803"/>
    <cellStyle name="Comma [0] 5_Book2" xfId="388"/>
    <cellStyle name="Comma [0] 6" xfId="804"/>
    <cellStyle name="Comma [0] 6 10" xfId="417"/>
    <cellStyle name="Comma [0] 6 11" xfId="429"/>
    <cellStyle name="Comma [0] 6 12" xfId="433"/>
    <cellStyle name="Comma [0] 6 13" xfId="806"/>
    <cellStyle name="Comma [0] 6 14" xfId="809"/>
    <cellStyle name="Comma [0] 6 15" xfId="48"/>
    <cellStyle name="Comma [0] 6 16" xfId="814"/>
    <cellStyle name="Comma [0] 6 17" xfId="651"/>
    <cellStyle name="Comma [0] 6 18" xfId="656"/>
    <cellStyle name="Comma [0] 6 19" xfId="660"/>
    <cellStyle name="Comma [0] 6 2" xfId="430"/>
    <cellStyle name="Comma [0] 6 2 2" xfId="816"/>
    <cellStyle name="Comma [0] 6 20" xfId="47"/>
    <cellStyle name="Comma [0] 6 21" xfId="813"/>
    <cellStyle name="Comma [0] 6 22" xfId="650"/>
    <cellStyle name="Comma [0] 6 23" xfId="655"/>
    <cellStyle name="Comma [0] 6 3" xfId="434"/>
    <cellStyle name="Comma [0] 6 4" xfId="805"/>
    <cellStyle name="Comma [0] 6 4 2" xfId="320"/>
    <cellStyle name="Comma [0] 6 5" xfId="808"/>
    <cellStyle name="Comma [0] 6 6" xfId="46"/>
    <cellStyle name="Comma [0] 6 7" xfId="812"/>
    <cellStyle name="Comma [0] 6 8" xfId="649"/>
    <cellStyle name="Comma [0] 6 9" xfId="654"/>
    <cellStyle name="Comma [0] 7" xfId="820"/>
    <cellStyle name="Comma [0] 7 10" xfId="136"/>
    <cellStyle name="Comma [0] 7 11" xfId="87"/>
    <cellStyle name="Comma [0] 7 12" xfId="206"/>
    <cellStyle name="Comma [0] 7 13" xfId="216"/>
    <cellStyle name="Comma [0] 7 14" xfId="484"/>
    <cellStyle name="Comma [0] 7 15" xfId="583"/>
    <cellStyle name="Comma [0] 7 16" xfId="823"/>
    <cellStyle name="Comma [0] 7 17" xfId="826"/>
    <cellStyle name="Comma [0] 7 18" xfId="829"/>
    <cellStyle name="Comma [0] 7 19" xfId="9"/>
    <cellStyle name="Comma [0] 7 2" xfId="449"/>
    <cellStyle name="Comma [0] 7 2 10" xfId="832"/>
    <cellStyle name="Comma [0] 7 2 2" xfId="739"/>
    <cellStyle name="Comma [0] 7 2 2 2" xfId="834"/>
    <cellStyle name="Comma [0] 7 2 3" xfId="131"/>
    <cellStyle name="Comma [0] 7 2 4" xfId="82"/>
    <cellStyle name="Comma [0] 7 2 5" xfId="742"/>
    <cellStyle name="Comma [0] 7 2 6" xfId="747"/>
    <cellStyle name="Comma [0] 7 2 7" xfId="110"/>
    <cellStyle name="Comma [0] 7 2 8" xfId="96"/>
    <cellStyle name="Comma [0] 7 2 9" xfId="118"/>
    <cellStyle name="Comma [0] 7 20" xfId="582"/>
    <cellStyle name="Comma [0] 7 21" xfId="822"/>
    <cellStyle name="Comma [0] 7 22" xfId="825"/>
    <cellStyle name="Comma [0] 7 23" xfId="828"/>
    <cellStyle name="Comma [0] 7 3" xfId="452"/>
    <cellStyle name="Comma [0] 7 3 2" xfId="837"/>
    <cellStyle name="Comma [0] 7 3 3" xfId="14"/>
    <cellStyle name="Comma [0] 7 4" xfId="842"/>
    <cellStyle name="Comma [0] 7 5" xfId="843"/>
    <cellStyle name="Comma [0] 7 6" xfId="604"/>
    <cellStyle name="Comma [0] 7 7" xfId="151"/>
    <cellStyle name="Comma [0] 7 8" xfId="562"/>
    <cellStyle name="Comma [0] 7 9" xfId="635"/>
    <cellStyle name="Comma [0] 8" xfId="844"/>
    <cellStyle name="Comma [0] 8 10" xfId="845"/>
    <cellStyle name="Comma [0] 8 11" xfId="847"/>
    <cellStyle name="Comma [0] 8 12" xfId="851"/>
    <cellStyle name="Comma [0] 8 13" xfId="40"/>
    <cellStyle name="Comma [0] 8 14" xfId="478"/>
    <cellStyle name="Comma [0] 8 15" xfId="490"/>
    <cellStyle name="Comma [0] 8 16" xfId="496"/>
    <cellStyle name="Comma [0] 8 17" xfId="852"/>
    <cellStyle name="Comma [0] 8 18" xfId="855"/>
    <cellStyle name="Comma [0] 8 19" xfId="859"/>
    <cellStyle name="Comma [0] 8 2" xfId="461"/>
    <cellStyle name="Comma [0] 8 20" xfId="488"/>
    <cellStyle name="Comma [0] 8 21" xfId="494"/>
    <cellStyle name="Comma [0] 8 22" xfId="853"/>
    <cellStyle name="Comma [0] 8 23" xfId="856"/>
    <cellStyle name="Comma [0] 8 24" xfId="860"/>
    <cellStyle name="Comma [0] 8 3" xfId="463"/>
    <cellStyle name="Comma [0] 8 4" xfId="863"/>
    <cellStyle name="Comma [0] 8 4 2" xfId="864"/>
    <cellStyle name="Comma [0] 8 4 2 2" xfId="865"/>
    <cellStyle name="Comma [0] 8 4 3" xfId="866"/>
    <cellStyle name="Comma [0] 8 5" xfId="868"/>
    <cellStyle name="Comma [0] 8 6" xfId="870"/>
    <cellStyle name="Comma [0] 8 7" xfId="871"/>
    <cellStyle name="Comma [0] 8 8" xfId="872"/>
    <cellStyle name="Comma [0] 8 9" xfId="873"/>
    <cellStyle name="Comma [0] 8_Xl0000019" xfId="874"/>
    <cellStyle name="Comma [0] 9" xfId="875"/>
    <cellStyle name="Comma [0] 9 2" xfId="877"/>
    <cellStyle name="Comma 10" xfId="879"/>
    <cellStyle name="Comma 10 10" xfId="262"/>
    <cellStyle name="Comma 10 11" xfId="715"/>
    <cellStyle name="Comma 10 12" xfId="753"/>
    <cellStyle name="Comma 10 13" xfId="381"/>
    <cellStyle name="Comma 10 14" xfId="174"/>
    <cellStyle name="Comma 10 15" xfId="190"/>
    <cellStyle name="Comma 10 16" xfId="135"/>
    <cellStyle name="Comma 10 17" xfId="86"/>
    <cellStyle name="Comma 10 18" xfId="205"/>
    <cellStyle name="Comma 10 19" xfId="218"/>
    <cellStyle name="Comma 10 2" xfId="601"/>
    <cellStyle name="Comma 10 2 2" xfId="607"/>
    <cellStyle name="Comma 10 2 2 2" xfId="881"/>
    <cellStyle name="Comma 10 2 3" xfId="148"/>
    <cellStyle name="Comma 10 2 4" xfId="566"/>
    <cellStyle name="Comma 10 20" xfId="189"/>
    <cellStyle name="Comma 10 21" xfId="134"/>
    <cellStyle name="Comma 10 22" xfId="85"/>
    <cellStyle name="Comma 10 23" xfId="204"/>
    <cellStyle name="Comma 10 3" xfId="610"/>
    <cellStyle name="Comma 10 3 2" xfId="612"/>
    <cellStyle name="Comma 10 3 3" xfId="883"/>
    <cellStyle name="Comma 10 4" xfId="305"/>
    <cellStyle name="Comma 10 5" xfId="309"/>
    <cellStyle name="Comma 10 5 2" xfId="885"/>
    <cellStyle name="Comma 10 6" xfId="887"/>
    <cellStyle name="Comma 10 6 2" xfId="587"/>
    <cellStyle name="Comma 10 7" xfId="890"/>
    <cellStyle name="Comma 10 7 2" xfId="891"/>
    <cellStyle name="Comma 10 8" xfId="894"/>
    <cellStyle name="Comma 10 8 2" xfId="895"/>
    <cellStyle name="Comma 10 9" xfId="897"/>
    <cellStyle name="Comma 10_Xl0000019" xfId="899"/>
    <cellStyle name="Comma 11" xfId="901"/>
    <cellStyle name="Comma 11 2" xfId="902"/>
    <cellStyle name="Comma 11 2 2" xfId="155"/>
    <cellStyle name="Comma 11 2 2 2" xfId="904"/>
    <cellStyle name="Comma 11 2 2 3" xfId="906"/>
    <cellStyle name="Comma 11 3" xfId="907"/>
    <cellStyle name="Comma 11 4" xfId="908"/>
    <cellStyle name="Comma 11 4 2" xfId="912"/>
    <cellStyle name="Comma 11 5" xfId="913"/>
    <cellStyle name="Comma 12" xfId="914"/>
    <cellStyle name="Comma 12 2" xfId="54"/>
    <cellStyle name="Comma 12 2 2" xfId="491"/>
    <cellStyle name="Comma 12 2 2 2" xfId="915"/>
    <cellStyle name="Comma 12 2 3" xfId="918"/>
    <cellStyle name="Comma 12 3" xfId="919"/>
    <cellStyle name="Comma 12 4" xfId="920"/>
    <cellStyle name="Comma 12 5" xfId="921"/>
    <cellStyle name="Comma 12 6" xfId="922"/>
    <cellStyle name="Comma 12 7" xfId="776"/>
    <cellStyle name="Comma 13" xfId="680"/>
    <cellStyle name="Comma 13 2" xfId="923"/>
    <cellStyle name="Comma 13 2 2" xfId="4"/>
    <cellStyle name="Comma 13 3" xfId="924"/>
    <cellStyle name="Comma 13 3 2" xfId="926"/>
    <cellStyle name="Comma 13 4" xfId="927"/>
    <cellStyle name="Comma 13 4 2" xfId="928"/>
    <cellStyle name="Comma 13 5" xfId="929"/>
    <cellStyle name="Comma 13 6" xfId="930"/>
    <cellStyle name="Comma 13 7" xfId="29"/>
    <cellStyle name="Comma 13 8" xfId="633"/>
    <cellStyle name="Comma 14" xfId="931"/>
    <cellStyle name="Comma 14 2" xfId="932"/>
    <cellStyle name="Comma 14 2 2" xfId="935"/>
    <cellStyle name="Comma 15" xfId="939"/>
    <cellStyle name="Comma 15 2" xfId="941"/>
    <cellStyle name="Comma 15 2 2" xfId="943"/>
    <cellStyle name="Comma 15 2 2 2" xfId="946"/>
    <cellStyle name="Comma 15 3" xfId="948"/>
    <cellStyle name="Comma 15 3 2" xfId="950"/>
    <cellStyle name="Comma 15 3 3" xfId="953"/>
    <cellStyle name="Comma 15 4" xfId="817"/>
    <cellStyle name="Comma 15 5" xfId="230"/>
    <cellStyle name="Comma 15 6" xfId="234"/>
    <cellStyle name="Comma 15 7" xfId="390"/>
    <cellStyle name="Comma 15 8" xfId="401"/>
    <cellStyle name="Comma 16" xfId="933"/>
    <cellStyle name="Comma 16 2" xfId="936"/>
    <cellStyle name="Comma 16 2 2" xfId="955"/>
    <cellStyle name="Comma 16 2 3" xfId="956"/>
    <cellStyle name="Comma 16 3" xfId="288"/>
    <cellStyle name="Comma 16 3 2" xfId="291"/>
    <cellStyle name="Comma 16 3 2 2" xfId="957"/>
    <cellStyle name="Comma 16 4" xfId="295"/>
    <cellStyle name="Comma 17" xfId="959"/>
    <cellStyle name="Comma 17 2" xfId="961"/>
    <cellStyle name="Comma 17 2 2" xfId="685"/>
    <cellStyle name="Comma 17 2 3" xfId="689"/>
    <cellStyle name="Comma 17 2 4" xfId="140"/>
    <cellStyle name="Comma 17 2 4 2" xfId="219"/>
    <cellStyle name="Comma 17 2 4 3" xfId="223"/>
    <cellStyle name="Comma 17 2 4 4" xfId="62"/>
    <cellStyle name="Comma 17 2 5" xfId="181"/>
    <cellStyle name="Comma 17 3" xfId="304"/>
    <cellStyle name="Comma 17 4" xfId="319"/>
    <cellStyle name="Comma 17 4 2" xfId="909"/>
    <cellStyle name="Comma 17 5" xfId="323"/>
    <cellStyle name="Comma 17 6" xfId="963"/>
    <cellStyle name="Comma 17 7" xfId="415"/>
    <cellStyle name="Comma 17 8" xfId="427"/>
    <cellStyle name="Comma 17 9" xfId="431"/>
    <cellStyle name="Comma 18" xfId="419"/>
    <cellStyle name="Comma 18 10" xfId="377"/>
    <cellStyle name="Comma 18 11" xfId="363"/>
    <cellStyle name="Comma 18 12" xfId="370"/>
    <cellStyle name="Comma 18 2" xfId="965"/>
    <cellStyle name="Comma 18 3" xfId="327"/>
    <cellStyle name="Comma 18 3 2" xfId="330"/>
    <cellStyle name="Comma 18 3 2 2" xfId="967"/>
    <cellStyle name="Comma 18 4" xfId="337"/>
    <cellStyle name="Comma 18 4 2" xfId="968"/>
    <cellStyle name="Comma 18 4 2 2" xfId="970"/>
    <cellStyle name="Comma 18 4 2 2 2" xfId="973"/>
    <cellStyle name="Comma 18 5" xfId="340"/>
    <cellStyle name="Comma 18 6" xfId="974"/>
    <cellStyle name="Comma 18 6 2" xfId="668"/>
    <cellStyle name="Comma 18 6 2 2" xfId="975"/>
    <cellStyle name="Comma 18 6 2 2 2" xfId="977"/>
    <cellStyle name="Comma 18 7" xfId="435"/>
    <cellStyle name="Comma 18 7 2" xfId="440"/>
    <cellStyle name="Comma 18 8" xfId="447"/>
    <cellStyle name="Comma 18 9" xfId="450"/>
    <cellStyle name="Comma 19" xfId="422"/>
    <cellStyle name="Comma 19 2" xfId="978"/>
    <cellStyle name="Comma 19 2 2" xfId="338"/>
    <cellStyle name="Comma 19 3" xfId="342"/>
    <cellStyle name="Comma 19 3 2" xfId="348"/>
    <cellStyle name="Comma 19 4" xfId="353"/>
    <cellStyle name="Comma 19 5" xfId="344"/>
    <cellStyle name="Comma 19 6" xfId="351"/>
    <cellStyle name="Comma 19 7" xfId="453"/>
    <cellStyle name="Comma 2" xfId="980"/>
    <cellStyle name="Comma 2 10" xfId="701"/>
    <cellStyle name="Comma 2 10 2" xfId="981"/>
    <cellStyle name="Comma 2 11" xfId="705"/>
    <cellStyle name="Comma 2 11 2" xfId="982"/>
    <cellStyle name="Comma 2 12" xfId="269"/>
    <cellStyle name="Comma 2 12 2" xfId="986"/>
    <cellStyle name="Comma 2 13" xfId="158"/>
    <cellStyle name="Comma 2 13 2" xfId="989"/>
    <cellStyle name="Comma 2 14" xfId="283"/>
    <cellStyle name="Comma 2 14 2" xfId="91"/>
    <cellStyle name="Comma 2 15" xfId="710"/>
    <cellStyle name="Comma 2 16" xfId="713"/>
    <cellStyle name="Comma 2 17" xfId="665"/>
    <cellStyle name="Comma 2 18" xfId="990"/>
    <cellStyle name="Comma 2 19" xfId="992"/>
    <cellStyle name="Comma 2 2" xfId="995"/>
    <cellStyle name="Comma 2 2 2" xfId="996"/>
    <cellStyle name="Comma 2 2 2 2" xfId="1000"/>
    <cellStyle name="Comma 2 2 2_Xl0000019" xfId="1001"/>
    <cellStyle name="Comma 2 2 3" xfId="1005"/>
    <cellStyle name="Comma 2 2 3 2" xfId="846"/>
    <cellStyle name="Comma 2 2 3 3" xfId="850"/>
    <cellStyle name="Comma 2 2_Xl0000019" xfId="676"/>
    <cellStyle name="Comma 2 20" xfId="711"/>
    <cellStyle name="Comma 2 21" xfId="714"/>
    <cellStyle name="Comma 2 22" xfId="666"/>
    <cellStyle name="Comma 2 23" xfId="991"/>
    <cellStyle name="Comma 2 24" xfId="993"/>
    <cellStyle name="Comma 2 25" xfId="1008"/>
    <cellStyle name="Comma 2 26" xfId="1010"/>
    <cellStyle name="Comma 2 27" xfId="238"/>
    <cellStyle name="Comma 2 28" xfId="75"/>
    <cellStyle name="Comma 2 29" xfId="1013"/>
    <cellStyle name="Comma 2 3" xfId="608"/>
    <cellStyle name="Comma 2 3 2" xfId="882"/>
    <cellStyle name="Comma 2 30" xfId="1007"/>
    <cellStyle name="Comma 2 4" xfId="147"/>
    <cellStyle name="Comma 2 4 2" xfId="1014"/>
    <cellStyle name="Comma 2 5" xfId="567"/>
    <cellStyle name="Comma 2 5 2" xfId="1016"/>
    <cellStyle name="Comma 2 6" xfId="638"/>
    <cellStyle name="Comma 2 6 2" xfId="1018"/>
    <cellStyle name="Comma 2 6 2 2" xfId="1019"/>
    <cellStyle name="Comma 2 6 2 3" xfId="1020"/>
    <cellStyle name="Comma 2 6 3" xfId="1021"/>
    <cellStyle name="Comma 2 6 3 2" xfId="1022"/>
    <cellStyle name="Comma 2 6 4" xfId="1023"/>
    <cellStyle name="Comma 2 7" xfId="640"/>
    <cellStyle name="Comma 2 8" xfId="437"/>
    <cellStyle name="Comma 2 8 2" xfId="1024"/>
    <cellStyle name="Comma 2 9" xfId="444"/>
    <cellStyle name="Comma 2 9 2" xfId="1025"/>
    <cellStyle name="Comma 20" xfId="940"/>
    <cellStyle name="Comma 20 2" xfId="942"/>
    <cellStyle name="Comma 20 2 2" xfId="944"/>
    <cellStyle name="Comma 20 3" xfId="949"/>
    <cellStyle name="Comma 20 3 2" xfId="951"/>
    <cellStyle name="Comma 20 4" xfId="818"/>
    <cellStyle name="Comma 20 5" xfId="229"/>
    <cellStyle name="Comma 20 6" xfId="233"/>
    <cellStyle name="Comma 20 7" xfId="389"/>
    <cellStyle name="Comma 21" xfId="934"/>
    <cellStyle name="Comma 21 2" xfId="937"/>
    <cellStyle name="Comma 21 3" xfId="287"/>
    <cellStyle name="Comma 21 4" xfId="294"/>
    <cellStyle name="Comma 21 5" xfId="298"/>
    <cellStyle name="Comma 21 6" xfId="1026"/>
    <cellStyle name="Comma 21 7" xfId="153"/>
    <cellStyle name="Comma 21 8" xfId="409"/>
    <cellStyle name="Comma 22" xfId="960"/>
    <cellStyle name="Comma 22 2" xfId="962"/>
    <cellStyle name="Comma 22 3" xfId="303"/>
    <cellStyle name="Comma 22 4" xfId="318"/>
    <cellStyle name="Comma 22 5" xfId="322"/>
    <cellStyle name="Comma 22 6" xfId="964"/>
    <cellStyle name="Comma 22 7" xfId="414"/>
    <cellStyle name="Comma 22 8" xfId="426"/>
    <cellStyle name="Comma 23" xfId="418"/>
    <cellStyle name="Comma 23 2" xfId="966"/>
    <cellStyle name="Comma 24" xfId="421"/>
    <cellStyle name="Comma 24 2" xfId="979"/>
    <cellStyle name="Comma 25" xfId="1028"/>
    <cellStyle name="Comma 25 2" xfId="1029"/>
    <cellStyle name="Comma 26" xfId="374"/>
    <cellStyle name="Comma 26 2" xfId="376"/>
    <cellStyle name="Comma 27" xfId="385"/>
    <cellStyle name="Comma 28" xfId="56"/>
    <cellStyle name="Comma 29" xfId="720"/>
    <cellStyle name="Comma 3" xfId="1030"/>
    <cellStyle name="Comma 3 10" xfId="1032"/>
    <cellStyle name="Comma 3 2" xfId="1033"/>
    <cellStyle name="Comma 3 2 2" xfId="1034"/>
    <cellStyle name="Comma 3 2 2 2" xfId="771"/>
    <cellStyle name="Comma 3 3" xfId="613"/>
    <cellStyle name="Comma 3 3 2" xfId="66"/>
    <cellStyle name="Comma 3 3 3" xfId="69"/>
    <cellStyle name="Comma 3 3 4" xfId="1035"/>
    <cellStyle name="Comma 3 4" xfId="884"/>
    <cellStyle name="Comma 3 5" xfId="672"/>
    <cellStyle name="Comma 3 6" xfId="734"/>
    <cellStyle name="Comma 3 7" xfId="737"/>
    <cellStyle name="Comma 3 8" xfId="741"/>
    <cellStyle name="Comma 3 9" xfId="132"/>
    <cellStyle name="Comma 3_Agr. Blj Komptr3" xfId="1036"/>
    <cellStyle name="Comma 30" xfId="1027"/>
    <cellStyle name="Comma 31" xfId="373"/>
    <cellStyle name="Comma 32" xfId="384"/>
    <cellStyle name="Comma 4" xfId="1037"/>
    <cellStyle name="Comma 4 10" xfId="780"/>
    <cellStyle name="Comma 4 11" xfId="782"/>
    <cellStyle name="Comma 4 12" xfId="785"/>
    <cellStyle name="Comma 4 13" xfId="312"/>
    <cellStyle name="Comma 4 14" xfId="789"/>
    <cellStyle name="Comma 4 15" xfId="279"/>
    <cellStyle name="Comma 4 16" xfId="793"/>
    <cellStyle name="Comma 4 17" xfId="1039"/>
    <cellStyle name="Comma 4 18" xfId="835"/>
    <cellStyle name="Comma 4 19" xfId="1040"/>
    <cellStyle name="Comma 4 2" xfId="1042"/>
    <cellStyle name="Comma 4 2 2" xfId="1043"/>
    <cellStyle name="Comma 4 2 3" xfId="1044"/>
    <cellStyle name="Comma 4 20" xfId="278"/>
    <cellStyle name="Comma 4 21" xfId="794"/>
    <cellStyle name="Comma 4 22" xfId="1038"/>
    <cellStyle name="Comma 4 23" xfId="836"/>
    <cellStyle name="Comma 4 3" xfId="1047"/>
    <cellStyle name="Comma 4 4" xfId="1049"/>
    <cellStyle name="Comma 4 5" xfId="1050"/>
    <cellStyle name="Comma 4 6" xfId="945"/>
    <cellStyle name="Comma 4 6 2" xfId="947"/>
    <cellStyle name="Comma 4 7" xfId="1051"/>
    <cellStyle name="Comma 4 7 2" xfId="1053"/>
    <cellStyle name="Comma 4 8" xfId="839"/>
    <cellStyle name="Comma 4 8 2" xfId="1055"/>
    <cellStyle name="Comma 4 9" xfId="13"/>
    <cellStyle name="Comma 4_Xl0000019" xfId="1058"/>
    <cellStyle name="Comma 5" xfId="1059"/>
    <cellStyle name="Comma 5 10" xfId="807"/>
    <cellStyle name="Comma 5 11" xfId="810"/>
    <cellStyle name="Comma 5 12" xfId="49"/>
    <cellStyle name="Comma 5 13" xfId="815"/>
    <cellStyle name="Comma 5 14" xfId="652"/>
    <cellStyle name="Comma 5 15" xfId="657"/>
    <cellStyle name="Comma 5 16" xfId="661"/>
    <cellStyle name="Comma 5 17" xfId="1062"/>
    <cellStyle name="Comma 5 18" xfId="1063"/>
    <cellStyle name="Comma 5 19" xfId="1067"/>
    <cellStyle name="Comma 5 2" xfId="1069"/>
    <cellStyle name="Comma 5 2 2" xfId="106"/>
    <cellStyle name="Comma 5 2 2 2" xfId="301"/>
    <cellStyle name="Comma 5 2 3" xfId="104"/>
    <cellStyle name="Comma 5 2 3 2" xfId="325"/>
    <cellStyle name="Comma 5 2 3 2 2" xfId="328"/>
    <cellStyle name="Comma 5 2 3 2 3" xfId="333"/>
    <cellStyle name="Comma 5 2 3 2 4" xfId="1070"/>
    <cellStyle name="Comma 5 2 3 3" xfId="335"/>
    <cellStyle name="Comma 5 2 3 3 2" xfId="969"/>
    <cellStyle name="Comma 5 2 4" xfId="200"/>
    <cellStyle name="Comma 5 2 5" xfId="16"/>
    <cellStyle name="Comma 5 20" xfId="658"/>
    <cellStyle name="Comma 5 21" xfId="662"/>
    <cellStyle name="Comma 5 22" xfId="1061"/>
    <cellStyle name="Comma 5 3" xfId="886"/>
    <cellStyle name="Comma 5 3 2" xfId="1071"/>
    <cellStyle name="Comma 5 4" xfId="1073"/>
    <cellStyle name="Comma 5 4 2" xfId="1066"/>
    <cellStyle name="Comma 5 5" xfId="1074"/>
    <cellStyle name="Comma 5 5 2" xfId="1075"/>
    <cellStyle name="Comma 5 6" xfId="952"/>
    <cellStyle name="Comma 5 6 2" xfId="1077"/>
    <cellStyle name="Comma 5 7" xfId="954"/>
    <cellStyle name="Comma 5 7 2" xfId="1078"/>
    <cellStyle name="Comma 5 8" xfId="1079"/>
    <cellStyle name="Comma 5 8 2" xfId="1080"/>
    <cellStyle name="Comma 5 9" xfId="1081"/>
    <cellStyle name="Comma 5_Xl0000019" xfId="511"/>
    <cellStyle name="Comma 6" xfId="833"/>
    <cellStyle name="Comma 6 10" xfId="214"/>
    <cellStyle name="Comma 6 11" xfId="482"/>
    <cellStyle name="Comma 6 12" xfId="584"/>
    <cellStyle name="Comma 6 13" xfId="824"/>
    <cellStyle name="Comma 6 14" xfId="827"/>
    <cellStyle name="Comma 6 15" xfId="830"/>
    <cellStyle name="Comma 6 16" xfId="10"/>
    <cellStyle name="Comma 6 17" xfId="997"/>
    <cellStyle name="Comma 6 18" xfId="1004"/>
    <cellStyle name="Comma 6 19" xfId="1082"/>
    <cellStyle name="Comma 6 2" xfId="479"/>
    <cellStyle name="Comma 6 2 2" xfId="1084"/>
    <cellStyle name="Comma 6 20" xfId="831"/>
    <cellStyle name="Comma 6 21" xfId="11"/>
    <cellStyle name="Comma 6 22" xfId="998"/>
    <cellStyle name="Comma 6 23" xfId="1003"/>
    <cellStyle name="Comma 6 3" xfId="588"/>
    <cellStyle name="Comma 6 3 2" xfId="592"/>
    <cellStyle name="Comma 6 3 3" xfId="596"/>
    <cellStyle name="Comma 6 4" xfId="1086"/>
    <cellStyle name="Comma 6 5" xfId="1087"/>
    <cellStyle name="Comma 6 6" xfId="1090"/>
    <cellStyle name="Comma 6 7" xfId="1091"/>
    <cellStyle name="Comma 6 8" xfId="1093"/>
    <cellStyle name="Comma 6 9" xfId="731"/>
    <cellStyle name="Comma 7" xfId="1094"/>
    <cellStyle name="Comma 7 10" xfId="39"/>
    <cellStyle name="Comma 7 11" xfId="476"/>
    <cellStyle name="Comma 7 12" xfId="487"/>
    <cellStyle name="Comma 7 13" xfId="493"/>
    <cellStyle name="Comma 7 14" xfId="854"/>
    <cellStyle name="Comma 7 15" xfId="857"/>
    <cellStyle name="Comma 7 16" xfId="861"/>
    <cellStyle name="Comma 7 17" xfId="1096"/>
    <cellStyle name="Comma 7 18" xfId="1097"/>
    <cellStyle name="Comma 7 19" xfId="1098"/>
    <cellStyle name="Comma 7 2" xfId="1012"/>
    <cellStyle name="Comma 7 20" xfId="858"/>
    <cellStyle name="Comma 7 21" xfId="862"/>
    <cellStyle name="Comma 7 22" xfId="1095"/>
    <cellStyle name="Comma 7 3" xfId="892"/>
    <cellStyle name="Comma 7 3 2" xfId="1099"/>
    <cellStyle name="Comma 7 4" xfId="1100"/>
    <cellStyle name="Comma 7 4 2" xfId="1101"/>
    <cellStyle name="Comma 7 5" xfId="1103"/>
    <cellStyle name="Comma 7 5 2" xfId="1104"/>
    <cellStyle name="Comma 7 6" xfId="1105"/>
    <cellStyle name="Comma 7 6 2" xfId="1106"/>
    <cellStyle name="Comma 7 7" xfId="1107"/>
    <cellStyle name="Comma 7 7 2" xfId="35"/>
    <cellStyle name="Comma 7 8" xfId="1110"/>
    <cellStyle name="Comma 7 8 2" xfId="1113"/>
    <cellStyle name="Comma 7 9" xfId="357"/>
    <cellStyle name="Comma 7_Xl0000019" xfId="63"/>
    <cellStyle name="Comma 8" xfId="1115"/>
    <cellStyle name="Comma 8 10" xfId="1117"/>
    <cellStyle name="Comma 8 11" xfId="1118"/>
    <cellStyle name="Comma 8 12" xfId="1120"/>
    <cellStyle name="Comma 8 13" xfId="1122"/>
    <cellStyle name="Comma 8 14" xfId="1124"/>
    <cellStyle name="Comma 8 15" xfId="1127"/>
    <cellStyle name="Comma 8 16" xfId="1130"/>
    <cellStyle name="Comma 8 17" xfId="1133"/>
    <cellStyle name="Comma 8 18" xfId="1134"/>
    <cellStyle name="Comma 8 19" xfId="1138"/>
    <cellStyle name="Comma 8 2" xfId="1140"/>
    <cellStyle name="Comma 8 2 2" xfId="192"/>
    <cellStyle name="Comma 8 20" xfId="1126"/>
    <cellStyle name="Comma 8 21" xfId="1129"/>
    <cellStyle name="Comma 8 22" xfId="1132"/>
    <cellStyle name="Comma 8 3" xfId="896"/>
    <cellStyle name="Comma 8 4" xfId="1141"/>
    <cellStyle name="Comma 8 5" xfId="1142"/>
    <cellStyle name="Comma 8 6" xfId="145"/>
    <cellStyle name="Comma 8 7" xfId="1143"/>
    <cellStyle name="Comma 8 8" xfId="1144"/>
    <cellStyle name="Comma 8 9" xfId="1146"/>
    <cellStyle name="Comma 9" xfId="557"/>
    <cellStyle name="Comma 9 10" xfId="1148"/>
    <cellStyle name="Comma 9 11" xfId="1151"/>
    <cellStyle name="Comma 9 12" xfId="1154"/>
    <cellStyle name="Comma 9 13" xfId="1156"/>
    <cellStyle name="Comma 9 14" xfId="1158"/>
    <cellStyle name="Comma 9 15" xfId="1161"/>
    <cellStyle name="Comma 9 16" xfId="1164"/>
    <cellStyle name="Comma 9 17" xfId="1166"/>
    <cellStyle name="Comma 9 18" xfId="1057"/>
    <cellStyle name="Comma 9 19" xfId="1167"/>
    <cellStyle name="Comma 9 2" xfId="72"/>
    <cellStyle name="Comma 9 2 2" xfId="560"/>
    <cellStyle name="Comma 9 2 3" xfId="571"/>
    <cellStyle name="Comma 9 20" xfId="1160"/>
    <cellStyle name="Comma 9 21" xfId="1163"/>
    <cellStyle name="Comma 9 22" xfId="1165"/>
    <cellStyle name="Comma 9 23" xfId="1056"/>
    <cellStyle name="Comma 9 3" xfId="368"/>
    <cellStyle name="Comma 9 4" xfId="573"/>
    <cellStyle name="Comma 9 5" xfId="575"/>
    <cellStyle name="Comma 9 5 2" xfId="1168"/>
    <cellStyle name="Comma 9 6" xfId="396"/>
    <cellStyle name="Comma 9 6 2" xfId="1171"/>
    <cellStyle name="Comma 9 7" xfId="398"/>
    <cellStyle name="Comma 9 7 2" xfId="1172"/>
    <cellStyle name="Comma 9 8" xfId="1173"/>
    <cellStyle name="Comma 9 8 2" xfId="1174"/>
    <cellStyle name="Comma 9 9" xfId="60"/>
    <cellStyle name="Comma 9 9 2" xfId="1177"/>
    <cellStyle name="Comma[0]_Pendapatan" xfId="1179"/>
    <cellStyle name="Currency [0] 2" xfId="1176"/>
    <cellStyle name="Currency [0] 3" xfId="1180"/>
    <cellStyle name="Currency [0] 4" xfId="1041"/>
    <cellStyle name="Currency [0] 5" xfId="1045"/>
    <cellStyle name="Currency 2" xfId="1184"/>
    <cellStyle name="Currency 2 2" xfId="1187"/>
    <cellStyle name="Currency 3" xfId="1188"/>
    <cellStyle name="Excel Built-in Comma" xfId="1190"/>
    <cellStyle name="Excel Built-in Comma [0]" xfId="1191"/>
    <cellStyle name="Excel Built-in Comma 2" xfId="925"/>
    <cellStyle name="Excel Built-in Comma_Contoh Matriks sesuai Permendagri 23 tahun 2013" xfId="1060"/>
    <cellStyle name="Excel Built-in Currency [0]" xfId="542"/>
    <cellStyle name="Excel Built-in Excel Built-in Excel Built-in Comma 10 3 3" xfId="983"/>
    <cellStyle name="Excel Built-in Excel Built-in Excel Built-in Comma 10 3 3 2" xfId="1048"/>
    <cellStyle name="Excel Built-in Excel Built-in Excel Built-in Comma 3 3 3" xfId="1088"/>
    <cellStyle name="Excel Built-in Excel Built-in Excel Built-in Comma 3 3 3 2" xfId="1192"/>
    <cellStyle name="Excel Built-in Excel Built-in Excel Built-in Comma 8 2 2" xfId="1109"/>
    <cellStyle name="Excel Built-in Excel Built-in Excel Built-in Comma 8 2 2 2" xfId="1112"/>
    <cellStyle name="Excel Built-in Excel Built-in Excel Built-in Excel Built-in Comma [0]" xfId="726"/>
    <cellStyle name="Excel Built-in Excel Built-in Excel Built-in Excel Built-in Comma [0] 2" xfId="569"/>
    <cellStyle name="Excel Built-in Excel Built-in Excel Built-in Excel Built-in Excel Built-in Excel Built-in TableStyleLight1" xfId="1002"/>
    <cellStyle name="Excel Built-in Excel Built-in Excel Built-in Excel Built-in TableStyleLight1" xfId="772"/>
    <cellStyle name="Excel Built-in Excel Built-in Excel Built-in Excel_BuiltIn_Comma 1 2 2 3 2" xfId="393"/>
    <cellStyle name="Excel Built-in Excel Built-in Excel Built-in Normal" xfId="718"/>
    <cellStyle name="Excel Built-in Excel Built-in Excel Built-in Normal 10 2 2 2 2" xfId="840"/>
    <cellStyle name="Excel Built-in Excel Built-in Excel Built-in Normal 10 2 2 2 2 2" xfId="1054"/>
    <cellStyle name="Excel Built-in Excel Built-in Excel Built-in Normal 2 2 3 2" xfId="1194"/>
    <cellStyle name="Excel Built-in Excel Built-in Excel Built-in Normal 2 2 3 2 2" xfId="1136"/>
    <cellStyle name="Excel Built-in Excel Built-in Excel Built-in Normal 2 3 2 4 3" xfId="1195"/>
    <cellStyle name="Excel Built-in Excel Built-in Excel Built-in Normal 2 3 2 4 3 2" xfId="888"/>
    <cellStyle name="Excel Built-in Excel Built-in Excel Built-in Normal 3 3 3 2" xfId="79"/>
    <cellStyle name="Excel Built-in Excel Built-in Excel Built-in Normal 3 3 3 2 2" xfId="1183"/>
    <cellStyle name="Excel Built-in Excel Built-in Excel Built-in Normal 5 16 2 3" xfId="1197"/>
    <cellStyle name="Excel Built-in Excel Built-in Excel Built-in Normal 5 16 2 3 2" xfId="1198"/>
    <cellStyle name="Excel Built-in Excel Built-in Excel Built-in Normal 9 4 4" xfId="1114"/>
    <cellStyle name="Excel Built-in Excel Built-in Excel Built-in Normal 9 4 4 2" xfId="1139"/>
    <cellStyle name="Excel Built-in Excel Built-in Excel Built-in TableStyleLight1" xfId="706"/>
    <cellStyle name="Excel Built-in Excel Built-in Excel Built-in TableStyleLight1 2" xfId="984"/>
    <cellStyle name="Excel Built-in Normal" xfId="1199"/>
    <cellStyle name="Excel Built-in Normal 2" xfId="1201"/>
    <cellStyle name="Excel Built-in Normal 2 2" xfId="1202"/>
    <cellStyle name="Excel Built-in Normal 2 2 2" xfId="26"/>
    <cellStyle name="Excel Built-in Normal 2 3" xfId="499"/>
    <cellStyle name="Excel Built-in Normal 3" xfId="1203"/>
    <cellStyle name="Excel Built-in Normal 4" xfId="1204"/>
    <cellStyle name="Excel Built-in Normal 7" xfId="1031"/>
    <cellStyle name="Excel Built-in Normal_DBH-CHT-2012" xfId="841"/>
    <cellStyle name="Excel_BuiltIn_Comma 1" xfId="1205"/>
    <cellStyle name="Explanatory Text 2" xfId="1206"/>
    <cellStyle name="Explanatory Text 3" xfId="1207"/>
    <cellStyle name="Explanatory Text 4" xfId="1208"/>
    <cellStyle name="Good 2" xfId="1209"/>
    <cellStyle name="Good 2 2" xfId="481"/>
    <cellStyle name="Good 2 3" xfId="585"/>
    <cellStyle name="Good 2_Xl0000019" xfId="240"/>
    <cellStyle name="Good 3" xfId="1210"/>
    <cellStyle name="Good 4" xfId="577"/>
    <cellStyle name="Heading" xfId="64"/>
    <cellStyle name="Heading 1 2" xfId="670"/>
    <cellStyle name="Heading 1 3" xfId="626"/>
    <cellStyle name="Heading 1 4" xfId="629"/>
    <cellStyle name="Heading 2 2" xfId="442"/>
    <cellStyle name="Heading 2 3" xfId="643"/>
    <cellStyle name="Heading 2 4" xfId="646"/>
    <cellStyle name="Heading 3 2" xfId="129"/>
    <cellStyle name="Heading 3 3" xfId="80"/>
    <cellStyle name="Heading 3 4" xfId="745"/>
    <cellStyle name="Heading 4 2" xfId="15"/>
    <cellStyle name="Heading 4 3" xfId="1186"/>
    <cellStyle name="Heading 4 4" xfId="1211"/>
    <cellStyle name="Heading1" xfId="889"/>
    <cellStyle name="Hyperlink 2" xfId="1212"/>
    <cellStyle name="Input 2" xfId="732"/>
    <cellStyle name="Input 2 2" xfId="1214"/>
    <cellStyle name="Input 2 3" xfId="1215"/>
    <cellStyle name="Input 2_Xl0000019" xfId="1216"/>
    <cellStyle name="Input 3" xfId="735"/>
    <cellStyle name="Input 4" xfId="738"/>
    <cellStyle name="Linked Cell 2" xfId="1145"/>
    <cellStyle name="Linked Cell 3" xfId="1147"/>
    <cellStyle name="Linked Cell 4" xfId="1217"/>
    <cellStyle name="Neutral 2" xfId="1218"/>
    <cellStyle name="Neutral 2 2" xfId="1219"/>
    <cellStyle name="Neutral 2 3" xfId="1220"/>
    <cellStyle name="Neutral 2_Xl0000019" xfId="1221"/>
    <cellStyle name="Neutral 3" xfId="878"/>
    <cellStyle name="Neutral 4" xfId="900"/>
    <cellStyle name="Normal" xfId="0" builtinId="0"/>
    <cellStyle name="Normal 10" xfId="1222"/>
    <cellStyle name="Normal 10 2" xfId="1223"/>
    <cellStyle name="Normal 10 2 2" xfId="1009"/>
    <cellStyle name="Normal 10 2 2 2" xfId="1224"/>
    <cellStyle name="Normal 10 2 2 2 2" xfId="1225"/>
    <cellStyle name="Normal 10 2 2 3" xfId="1226"/>
    <cellStyle name="Normal 10 2 2 3 2" xfId="1227"/>
    <cellStyle name="Normal 10 2 2 3 3" xfId="1228"/>
    <cellStyle name="Normal 10 2 3" xfId="1011"/>
    <cellStyle name="Normal 10 2_TABEL RENja2014revisi" xfId="1229"/>
    <cellStyle name="Normal 10 3" xfId="1089"/>
    <cellStyle name="Normal 10 3 2" xfId="1193"/>
    <cellStyle name="Normal 10 4" xfId="1230"/>
    <cellStyle name="Normal 10 5" xfId="1231"/>
    <cellStyle name="Normal 10 6" xfId="1232"/>
    <cellStyle name="Normal 10 7" xfId="1233"/>
    <cellStyle name="Normal 10 8" xfId="1234"/>
    <cellStyle name="Normal 10_Copy of kuappas2013" xfId="819"/>
    <cellStyle name="Normal 11" xfId="1235"/>
    <cellStyle name="Normal 11 2" xfId="1236"/>
    <cellStyle name="Normal 11 2 2" xfId="1237"/>
    <cellStyle name="Normal 11 2 2 2" xfId="1238"/>
    <cellStyle name="Normal 11 3" xfId="1239"/>
    <cellStyle name="Normal 11_Matriks3.1Renja_Stl Pembahasan090520" xfId="514"/>
    <cellStyle name="Normal 12" xfId="1240"/>
    <cellStyle name="Normal 12 2" xfId="1241"/>
    <cellStyle name="Normal 12_Xl0000019" xfId="1242"/>
    <cellStyle name="Normal 13" xfId="1243"/>
    <cellStyle name="Normal 13 2" xfId="1245"/>
    <cellStyle name="Normal 13 2 2" xfId="1246"/>
    <cellStyle name="Normal 13 2 2 2" xfId="1247"/>
    <cellStyle name="Normal 13 2 3" xfId="766"/>
    <cellStyle name="Normal 13 2 3 2" xfId="1248"/>
    <cellStyle name="Normal 13 2 3 3" xfId="1250"/>
    <cellStyle name="Normal 13 2 4" xfId="1251"/>
    <cellStyle name="Normal 13 2 4 2" xfId="1244"/>
    <cellStyle name="Normal 13 2 4 3" xfId="1252"/>
    <cellStyle name="Normal 13 2 5" xfId="1254"/>
    <cellStyle name="Normal 13 2 6" xfId="1255"/>
    <cellStyle name="Normal 13 2_Copy of kuappas2013" xfId="1256"/>
    <cellStyle name="Normal 13 3" xfId="395"/>
    <cellStyle name="Normal 13 4" xfId="400"/>
    <cellStyle name="Normal 13 4 2" xfId="1257"/>
    <cellStyle name="Normal 13 4_Xl0000017" xfId="1258"/>
    <cellStyle name="Normal 13 5" xfId="1259"/>
    <cellStyle name="Normal 13 5 2" xfId="1260"/>
    <cellStyle name="Normal 13 6" xfId="1261"/>
    <cellStyle name="Normal 13 6 2" xfId="1262"/>
    <cellStyle name="Normal 13 7" xfId="1263"/>
    <cellStyle name="Normal 13 8" xfId="1264"/>
    <cellStyle name="Normal 13_Contoh Matriks sesuai Permendagri 23 tahun 2013" xfId="1265"/>
    <cellStyle name="Normal 14" xfId="1253"/>
    <cellStyle name="Normal 14 2" xfId="1266"/>
    <cellStyle name="Normal 14 3" xfId="248"/>
    <cellStyle name="Normal 14 4" xfId="754"/>
    <cellStyle name="Normal 14_Copy of kuappas2013" xfId="1267"/>
    <cellStyle name="Normal 15" xfId="1269"/>
    <cellStyle name="Normal 15 2" xfId="917"/>
    <cellStyle name="Normal 16" xfId="1271"/>
    <cellStyle name="Normal 16 2" xfId="1274"/>
    <cellStyle name="Normal 17" xfId="988"/>
    <cellStyle name="Normal 17 2" xfId="620"/>
    <cellStyle name="Normal 18" xfId="1276"/>
    <cellStyle name="Normal 18 2" xfId="1278"/>
    <cellStyle name="Normal 18 3" xfId="1281"/>
    <cellStyle name="Normal 18 4" xfId="308"/>
    <cellStyle name="Normal 18 4 2" xfId="1046"/>
    <cellStyle name="Normal 18 4 2 2" xfId="1135"/>
    <cellStyle name="Normal 18 4_Xl0000017" xfId="1283"/>
    <cellStyle name="Normal 18 5" xfId="311"/>
    <cellStyle name="Normal 18_Xl0000017" xfId="1284"/>
    <cellStyle name="Normal 19" xfId="1285"/>
    <cellStyle name="Normal 19 2" xfId="1287"/>
    <cellStyle name="Normal 2" xfId="1289"/>
    <cellStyle name="Normal 2 10" xfId="762"/>
    <cellStyle name="Normal 2 11" xfId="1290"/>
    <cellStyle name="Normal 2 12" xfId="1292"/>
    <cellStyle name="Normal 2 13" xfId="1294"/>
    <cellStyle name="Normal 2 14" xfId="1296"/>
    <cellStyle name="Normal 2 15" xfId="1298"/>
    <cellStyle name="Normal 2 16" xfId="1300"/>
    <cellStyle name="Normal 2 17" xfId="1302"/>
    <cellStyle name="Normal 2 18" xfId="1694"/>
    <cellStyle name="Normal 2 2" xfId="1304"/>
    <cellStyle name="Normal 2 2 10" xfId="1305"/>
    <cellStyle name="Normal 2 2 11" xfId="1306"/>
    <cellStyle name="Normal 2 2 12" xfId="24"/>
    <cellStyle name="Normal 2 2 13" xfId="1307"/>
    <cellStyle name="Normal 2 2 14" xfId="1275"/>
    <cellStyle name="Normal 2 2 15" xfId="1308"/>
    <cellStyle name="Normal 2 2 16" xfId="1310"/>
    <cellStyle name="Normal 2 2 17" xfId="18"/>
    <cellStyle name="Normal 2 2 18" xfId="1312"/>
    <cellStyle name="Normal 2 2 19" xfId="257"/>
    <cellStyle name="Normal 2 2 2" xfId="1314"/>
    <cellStyle name="Normal 2 2 2 2" xfId="1315"/>
    <cellStyle name="Normal 2 2 2 2 2" xfId="115"/>
    <cellStyle name="Normal 2 2 2 2 3" xfId="123"/>
    <cellStyle name="Normal 2 2 2 2 4" xfId="1316"/>
    <cellStyle name="Normal 2 2 2 3" xfId="198"/>
    <cellStyle name="Normal 2 2 20" xfId="1309"/>
    <cellStyle name="Normal 2 2 21" xfId="1311"/>
    <cellStyle name="Normal 2 2 22" xfId="17"/>
    <cellStyle name="Normal 2 2 23" xfId="1313"/>
    <cellStyle name="Normal 2 2 3" xfId="880"/>
    <cellStyle name="Normal 2 2 3 2" xfId="893"/>
    <cellStyle name="Normal 2 2 4" xfId="1317"/>
    <cellStyle name="Normal 2 2 5" xfId="1318"/>
    <cellStyle name="Normal 2 2 6" xfId="597"/>
    <cellStyle name="Normal 2 2 7" xfId="690"/>
    <cellStyle name="Normal 2 2 8" xfId="728"/>
    <cellStyle name="Normal 2 2 9" xfId="773"/>
    <cellStyle name="Normal 2 2_Xl0000019" xfId="1319"/>
    <cellStyle name="Normal 2 3" xfId="1320"/>
    <cellStyle name="Normal 2 3 2" xfId="1321"/>
    <cellStyle name="Normal 2 3 2 2" xfId="1322"/>
    <cellStyle name="Normal 2 3 2 2 2" xfId="1323"/>
    <cellStyle name="Normal 2 3 2 2 2 2" xfId="603"/>
    <cellStyle name="Normal 2 3 2 2 2 2 2" xfId="1325"/>
    <cellStyle name="Normal 2 3 2 2 2_Copy of kuappas2013" xfId="1326"/>
    <cellStyle name="Normal 2 3 2 2 3" xfId="1327"/>
    <cellStyle name="Normal 2 3 2 2_Copy of kuappas2013" xfId="346"/>
    <cellStyle name="Normal 2 3 2 3" xfId="1329"/>
    <cellStyle name="Normal 2 3 2 3 2" xfId="1330"/>
    <cellStyle name="Normal 2 3 2 3 2 2" xfId="162"/>
    <cellStyle name="Normal 2 3 2 3 2 3" xfId="1331"/>
    <cellStyle name="Normal 2 3 2 3 2_Copy of kuappas2013" xfId="849"/>
    <cellStyle name="Normal 2 3 2 3 3" xfId="1332"/>
    <cellStyle name="Normal 2 3 2 3 3 2" xfId="1333"/>
    <cellStyle name="Normal 2 3 2 3 3 2 2" xfId="1335"/>
    <cellStyle name="Normal 2 3 2 3 3 3" xfId="1336"/>
    <cellStyle name="Normal 2 3 2 3 3_Copy of kuappas2013" xfId="179"/>
    <cellStyle name="Normal 2 3 2 3 4" xfId="1338"/>
    <cellStyle name="Normal 2 3 2 3_Copy of kuappas2013" xfId="1339"/>
    <cellStyle name="Normal 2 3 2 4" xfId="1340"/>
    <cellStyle name="Normal 2 3 2 4 2" xfId="1125"/>
    <cellStyle name="Normal 2 3 2 4 3" xfId="1128"/>
    <cellStyle name="Normal 2 3 2 4 3 2" xfId="76"/>
    <cellStyle name="Normal 2 3 2 4 3_Copy of kuappas2013" xfId="1341"/>
    <cellStyle name="Normal 2 3 2 4 4" xfId="1131"/>
    <cellStyle name="Normal 2 3 2 4_Copy of kuappas2013" xfId="1342"/>
    <cellStyle name="Normal 2 3 2 5" xfId="1343"/>
    <cellStyle name="Normal 2 3 2_Copy of kuappas2013" xfId="1344"/>
    <cellStyle name="Normal 2 3 3" xfId="1015"/>
    <cellStyle name="Normal 2 3_Xl0000017" xfId="958"/>
    <cellStyle name="Normal 2 4" xfId="1149"/>
    <cellStyle name="Normal 2 4 2" xfId="1345"/>
    <cellStyle name="Normal 2 4 2 2" xfId="1346"/>
    <cellStyle name="Normal 2 4 3" xfId="1017"/>
    <cellStyle name="Normal 2 4 4" xfId="1347"/>
    <cellStyle name="Normal 2 5" xfId="1152"/>
    <cellStyle name="Normal 2 5 2" xfId="1348"/>
    <cellStyle name="Normal 2 6" xfId="1155"/>
    <cellStyle name="Normal 2 7" xfId="1157"/>
    <cellStyle name="Normal 2 8" xfId="1159"/>
    <cellStyle name="Normal 2 9" xfId="1162"/>
    <cellStyle name="Normal 2_2.1" xfId="1349"/>
    <cellStyle name="Normal 20" xfId="1270"/>
    <cellStyle name="Normal 20 2" xfId="916"/>
    <cellStyle name="Normal 20 2 2" xfId="1350"/>
    <cellStyle name="Normal 20 2_Xl0000017" xfId="538"/>
    <cellStyle name="Normal 20_Xl0000017" xfId="1351"/>
    <cellStyle name="Normal 21" xfId="1272"/>
    <cellStyle name="Normal 22" xfId="987"/>
    <cellStyle name="Normal 22 2" xfId="619"/>
    <cellStyle name="Normal 23" xfId="1277"/>
    <cellStyle name="Normal 23 2" xfId="1279"/>
    <cellStyle name="Normal 24" xfId="1286"/>
    <cellStyle name="Normal 24 2" xfId="1288"/>
    <cellStyle name="Normal 25" xfId="1352"/>
    <cellStyle name="Normal 25 2" xfId="1354"/>
    <cellStyle name="Normal 26" xfId="1356"/>
    <cellStyle name="Normal 26 2" xfId="1358"/>
    <cellStyle name="Normal 26 2 2" xfId="5"/>
    <cellStyle name="Normal 26 2 2 2" xfId="1360"/>
    <cellStyle name="Normal 26 2 2 3" xfId="1361"/>
    <cellStyle name="Normal 26 2 2_Copy of kuappas2013" xfId="1362"/>
    <cellStyle name="Normal 26 2 3" xfId="20"/>
    <cellStyle name="Normal 26 2 3 2" xfId="1363"/>
    <cellStyle name="Normal 26 2 3_Copy of kuappas2013" xfId="1364"/>
    <cellStyle name="Normal 26 2_Copy of kuappas2013" xfId="1365"/>
    <cellStyle name="Normal 26_Copy of kuappas2013" xfId="1366"/>
    <cellStyle name="Normal 27" xfId="1367"/>
    <cellStyle name="Normal 28" xfId="1369"/>
    <cellStyle name="Normal 28 2" xfId="1371"/>
    <cellStyle name="Normal 29" xfId="1372"/>
    <cellStyle name="Normal 29 2" xfId="1375"/>
    <cellStyle name="Normal 29 3" xfId="290"/>
    <cellStyle name="Normal 29 4" xfId="297"/>
    <cellStyle name="Normal 3" xfId="1376"/>
    <cellStyle name="Normal 3 10" xfId="111"/>
    <cellStyle name="Normal 3 10 2" xfId="1064"/>
    <cellStyle name="Normal 3 10 3" xfId="1068"/>
    <cellStyle name="Normal 3 11" xfId="97"/>
    <cellStyle name="Normal 3 12" xfId="119"/>
    <cellStyle name="Normal 3 13" xfId="126"/>
    <cellStyle name="Normal 3 14" xfId="52"/>
    <cellStyle name="Normal 3 15" xfId="1377"/>
    <cellStyle name="Normal 3 16" xfId="1380"/>
    <cellStyle name="Normal 3 17" xfId="1383"/>
    <cellStyle name="Normal 3 18" xfId="1385"/>
    <cellStyle name="Normal 3 19" xfId="1387"/>
    <cellStyle name="Normal 3 2" xfId="1389"/>
    <cellStyle name="Normal 3 2 2" xfId="65"/>
    <cellStyle name="Normal 3 2 2 2" xfId="94"/>
    <cellStyle name="Normal 3 2 2 3" xfId="116"/>
    <cellStyle name="Normal 3 2_Book1" xfId="1390"/>
    <cellStyle name="Normal 3 20" xfId="1378"/>
    <cellStyle name="Normal 3 21" xfId="1381"/>
    <cellStyle name="Normal 3 22" xfId="1384"/>
    <cellStyle name="Normal 3 23" xfId="1386"/>
    <cellStyle name="Normal 3 24" xfId="1388"/>
    <cellStyle name="Normal 3 25" xfId="1085"/>
    <cellStyle name="Normal 3 26" xfId="1391"/>
    <cellStyle name="Normal 3 27" xfId="1178"/>
    <cellStyle name="Normal 3 28" xfId="1181"/>
    <cellStyle name="Normal 3 3" xfId="1392"/>
    <cellStyle name="Normal 3 3 2" xfId="1116"/>
    <cellStyle name="Normal 3 3 3" xfId="555"/>
    <cellStyle name="Normal 3 3 3 2" xfId="70"/>
    <cellStyle name="Normal 3 3 3_Copy of kuappas2013" xfId="1393"/>
    <cellStyle name="Normal 3 3 4" xfId="168"/>
    <cellStyle name="Normal 3 3 4 2" xfId="467"/>
    <cellStyle name="Normal 3 3 4_Xl0000017" xfId="84"/>
    <cellStyle name="Normal 3 3_Copy of kuappas2013" xfId="1394"/>
    <cellStyle name="Normal 3 4" xfId="1395"/>
    <cellStyle name="Normal 3 4 2" xfId="1397"/>
    <cellStyle name="Normal 3 4_Xl0000017" xfId="848"/>
    <cellStyle name="Normal 3 5" xfId="1400"/>
    <cellStyle name="Normal 3 5 2" xfId="1401"/>
    <cellStyle name="Normal 3 6" xfId="1402"/>
    <cellStyle name="Normal 3 7" xfId="1403"/>
    <cellStyle name="Normal 3 8" xfId="1404"/>
    <cellStyle name="Normal 3 9" xfId="1405"/>
    <cellStyle name="Normal 3 9 2" xfId="1406"/>
    <cellStyle name="Normal 3_Book1" xfId="1407"/>
    <cellStyle name="Normal 30" xfId="1353"/>
    <cellStyle name="Normal 30 2" xfId="1355"/>
    <cellStyle name="Normal 31" xfId="1357"/>
    <cellStyle name="Normal 31 2" xfId="1359"/>
    <cellStyle name="Normal 32" xfId="1368"/>
    <cellStyle name="Normal 32 2" xfId="1373"/>
    <cellStyle name="Normal 33" xfId="1370"/>
    <cellStyle name="Normal 34" xfId="1374"/>
    <cellStyle name="Normal 35" xfId="1409"/>
    <cellStyle name="Normal 37" xfId="1693"/>
    <cellStyle name="Normal 38" xfId="1695"/>
    <cellStyle name="Normal 4" xfId="1410"/>
    <cellStyle name="Normal 4 2" xfId="1411"/>
    <cellStyle name="Normal 4 2 10" xfId="1412"/>
    <cellStyle name="Normal 4 2 11" xfId="1413"/>
    <cellStyle name="Normal 4 2 12" xfId="1414"/>
    <cellStyle name="Normal 4 2 13" xfId="1415"/>
    <cellStyle name="Normal 4 2 14" xfId="1416"/>
    <cellStyle name="Normal 4 2 15" xfId="1417"/>
    <cellStyle name="Normal 4 2 16" xfId="1419"/>
    <cellStyle name="Normal 4 2 17" xfId="1421"/>
    <cellStyle name="Normal 4 2 18" xfId="1423"/>
    <cellStyle name="Normal 4 2 19" xfId="316"/>
    <cellStyle name="Normal 4 2 2" xfId="1425"/>
    <cellStyle name="Normal 4 2 2 10" xfId="1426"/>
    <cellStyle name="Normal 4 2 2 11" xfId="1427"/>
    <cellStyle name="Normal 4 2 2 2" xfId="536"/>
    <cellStyle name="Normal 4 2 2 2 2" xfId="45"/>
    <cellStyle name="Normal 4 2 2 2 2 2" xfId="354"/>
    <cellStyle name="Normal 4 2 2 2 2 3" xfId="347"/>
    <cellStyle name="Normal 4 2 2 2 3" xfId="811"/>
    <cellStyle name="Normal 4 2 2 2 4" xfId="648"/>
    <cellStyle name="Normal 4 2 2 2_Copy of kuappas2013" xfId="1428"/>
    <cellStyle name="Normal 4 2 2 3" xfId="1324"/>
    <cellStyle name="Normal 4 2 2 3 2" xfId="602"/>
    <cellStyle name="Normal 4 2 2 3 3" xfId="152"/>
    <cellStyle name="Normal 4 2 2 3 4" xfId="561"/>
    <cellStyle name="Normal 4 2 2 3 5" xfId="634"/>
    <cellStyle name="Normal 4 2 2 3 6" xfId="1429"/>
    <cellStyle name="Normal 4 2 2 3 7" xfId="1430"/>
    <cellStyle name="Normal 4 2 2 4" xfId="1328"/>
    <cellStyle name="Normal 4 2 2 5" xfId="1431"/>
    <cellStyle name="Normal 4 2 2 5 2" xfId="1432"/>
    <cellStyle name="Normal 4 2 2 6" xfId="1434"/>
    <cellStyle name="Normal 4 2 2 6 2" xfId="1435"/>
    <cellStyle name="Normal 4 2 2 6 3" xfId="1437"/>
    <cellStyle name="Normal 4 2 2 6 4" xfId="1438"/>
    <cellStyle name="Normal 4 2 2 6 5" xfId="972"/>
    <cellStyle name="Normal 4 2 2 6 6" xfId="1185"/>
    <cellStyle name="Normal 4 2 2 6 7" xfId="1189"/>
    <cellStyle name="Normal 4 2 2 7" xfId="1439"/>
    <cellStyle name="Normal 4 2 2 7 2" xfId="581"/>
    <cellStyle name="Normal 4 2 2 7 3" xfId="821"/>
    <cellStyle name="Normal 4 2 2 8" xfId="1441"/>
    <cellStyle name="Normal 4 2 2 8 2" xfId="1442"/>
    <cellStyle name="Normal 4 2 2 9" xfId="1443"/>
    <cellStyle name="Normal 4 2 2_Copy of kuappas2013" xfId="1444"/>
    <cellStyle name="Normal 4 2 20" xfId="1418"/>
    <cellStyle name="Normal 4 2 21" xfId="1420"/>
    <cellStyle name="Normal 4 2 22" xfId="1422"/>
    <cellStyle name="Normal 4 2 23" xfId="1424"/>
    <cellStyle name="Normal 4 2 24" xfId="317"/>
    <cellStyle name="Normal 4 2 25" xfId="1446"/>
    <cellStyle name="Normal 4 2 26" xfId="1447"/>
    <cellStyle name="Normal 4 2 27" xfId="1249"/>
    <cellStyle name="Normal 4 2 3" xfId="1448"/>
    <cellStyle name="Normal 4 2 4" xfId="1137"/>
    <cellStyle name="Normal 4 2 5" xfId="1449"/>
    <cellStyle name="Normal 4 2 5 2" xfId="1452"/>
    <cellStyle name="Normal 4 2 5 2 2" xfId="1453"/>
    <cellStyle name="Normal 4 2 5 2 2 2" xfId="529"/>
    <cellStyle name="Normal 4 2 5 2 2 3" xfId="534"/>
    <cellStyle name="Normal 4 2 5 2 2 3 2" xfId="1454"/>
    <cellStyle name="Normal 4 2 5 2 2_Copy of kuappas2013" xfId="976"/>
    <cellStyle name="Normal 4 2 5 2_Copy of kuappas2013" xfId="241"/>
    <cellStyle name="Normal 4 2 5 3" xfId="1455"/>
    <cellStyle name="Normal 4 2 5 3 2" xfId="1456"/>
    <cellStyle name="Normal 4 2 5 3_Copy of kuappas2013" xfId="1457"/>
    <cellStyle name="Normal 4 2 5 4" xfId="1458"/>
    <cellStyle name="Normal 4 2 5 4 2" xfId="786"/>
    <cellStyle name="Normal 4 2 5 4 2 2" xfId="1459"/>
    <cellStyle name="Normal 4 2 5 4 2 3" xfId="1460"/>
    <cellStyle name="Normal 4 2 5 4_Copy of kuappas2013" xfId="1461"/>
    <cellStyle name="Normal 4 2 5_Contoh Matriks sesuai Permendagri 23 tahun 2013" xfId="184"/>
    <cellStyle name="Normal 4 2 6" xfId="1463"/>
    <cellStyle name="Normal 4 2 6 2" xfId="1464"/>
    <cellStyle name="Normal 4 2 6_DPA 2013" xfId="120"/>
    <cellStyle name="Normal 4 2 7" xfId="1465"/>
    <cellStyle name="Normal 4 2 8" xfId="1466"/>
    <cellStyle name="Normal 4 2 9" xfId="1467"/>
    <cellStyle name="Normal 4 2_Book2" xfId="1468"/>
    <cellStyle name="Normal 4 3" xfId="1469"/>
    <cellStyle name="Normal 4 3 2" xfId="1471"/>
    <cellStyle name="Normal 4 3 3" xfId="1473"/>
    <cellStyle name="Normal 4 3 4" xfId="1475"/>
    <cellStyle name="Normal 4 4" xfId="1476"/>
    <cellStyle name="Normal 4 5" xfId="1478"/>
    <cellStyle name="Normal 4_Book1" xfId="1450"/>
    <cellStyle name="Normal 41" xfId="1480"/>
    <cellStyle name="Normal 41 2" xfId="1481"/>
    <cellStyle name="Normal 5" xfId="1462"/>
    <cellStyle name="Normal 5 10" xfId="172"/>
    <cellStyle name="Normal 5 10 2" xfId="255"/>
    <cellStyle name="Normal 5 10 3" xfId="261"/>
    <cellStyle name="Normal 5 10 3 2" xfId="185"/>
    <cellStyle name="Normal 5 10 3 2 2" xfId="227"/>
    <cellStyle name="Normal 5 10 3 2 2 2" xfId="232"/>
    <cellStyle name="Normal 5 10 3 2 3" xfId="166"/>
    <cellStyle name="Normal 5 10 3 2 3 2" xfId="300"/>
    <cellStyle name="Normal 5 10 3 2 3 3" xfId="1482"/>
    <cellStyle name="Normal 5 10 3 2 3 4" xfId="1483"/>
    <cellStyle name="Normal 5 10 3 2 3 5" xfId="1484"/>
    <cellStyle name="Normal 5 10 3 2 3 6" xfId="1485"/>
    <cellStyle name="Normal 5 10 3 2 3 7" xfId="1486"/>
    <cellStyle name="Normal 5 10 3 2 3 8" xfId="1487"/>
    <cellStyle name="Normal 5 10 3 2 3_Copy of kuappas2013" xfId="999"/>
    <cellStyle name="Normal 5 10 3 2 4" xfId="177"/>
    <cellStyle name="Normal 5 10 3 2_Copy of kuappas2013" xfId="251"/>
    <cellStyle name="Normal 5 10 3_Copy of kuappas2013" xfId="1488"/>
    <cellStyle name="Normal 5 10 4" xfId="265"/>
    <cellStyle name="Normal 5 10 4 2" xfId="1489"/>
    <cellStyle name="Normal 5 10 4 2 2" xfId="1490"/>
    <cellStyle name="Normal 5 10 4 2 3" xfId="1491"/>
    <cellStyle name="Normal 5 10 4_Copy of kuappas2013" xfId="425"/>
    <cellStyle name="Normal 5 10_Contoh Matriks sesuai Permendagri 23 tahun 2013" xfId="938"/>
    <cellStyle name="Normal 5 11" xfId="188"/>
    <cellStyle name="Normal 5 11 2" xfId="268"/>
    <cellStyle name="Normal 5 11 3" xfId="157"/>
    <cellStyle name="Normal 5 11 3 2" xfId="903"/>
    <cellStyle name="Normal 5 11 3 2 2" xfId="1492"/>
    <cellStyle name="Normal 5 11 3 3" xfId="905"/>
    <cellStyle name="Normal 5 11_Copy of kuappas2013" xfId="1494"/>
    <cellStyle name="Normal 5 12" xfId="1495"/>
    <cellStyle name="Normal 5 13" xfId="1496"/>
    <cellStyle name="Normal 5 13 2" xfId="1497"/>
    <cellStyle name="Normal 5 13 3" xfId="911"/>
    <cellStyle name="Normal 5 13 3 2" xfId="1499"/>
    <cellStyle name="Normal 5 13 3 2 2" xfId="1501"/>
    <cellStyle name="Normal 5 13 3_Xl0000017" xfId="1502"/>
    <cellStyle name="Normal 5 13 4" xfId="1504"/>
    <cellStyle name="Normal 5 13_Copy of kuappas2013" xfId="1451"/>
    <cellStyle name="Normal 5 14" xfId="1506"/>
    <cellStyle name="Normal 5 15" xfId="1507"/>
    <cellStyle name="Normal 5 15 2" xfId="1509"/>
    <cellStyle name="Normal 5 15 2 2" xfId="1510"/>
    <cellStyle name="Normal 5 15 3" xfId="1511"/>
    <cellStyle name="Normal 5 15_Copy of kuappas2013" xfId="1512"/>
    <cellStyle name="Normal 5 16" xfId="1514"/>
    <cellStyle name="Normal 5 16 2" xfId="1516"/>
    <cellStyle name="Normal 5 16 2 2" xfId="1291"/>
    <cellStyle name="Normal 5 16 2 3" xfId="1293"/>
    <cellStyle name="Normal 5 16 2 4" xfId="1295"/>
    <cellStyle name="Normal 5 16 2 4 2" xfId="1517"/>
    <cellStyle name="Normal 5 16 2 4 3" xfId="1200"/>
    <cellStyle name="Normal 5 16 2 5" xfId="1297"/>
    <cellStyle name="Normal 5 16 2 6" xfId="1299"/>
    <cellStyle name="Normal 5 16 2 7" xfId="1301"/>
    <cellStyle name="Normal 5 16 2 8" xfId="1303"/>
    <cellStyle name="Normal 5 16 2 9" xfId="1518"/>
    <cellStyle name="Normal 5 16 2_Copy of kuappas2013" xfId="1519"/>
    <cellStyle name="Normal 5 16 3" xfId="1520"/>
    <cellStyle name="Normal 5 16 3 2" xfId="1521"/>
    <cellStyle name="Normal 5 16 4" xfId="1522"/>
    <cellStyle name="Normal 5 16 4 2" xfId="1150"/>
    <cellStyle name="Normal 5 16 4 3" xfId="1153"/>
    <cellStyle name="Normal 5 16 5" xfId="1523"/>
    <cellStyle name="Normal 5 16 5 2" xfId="1396"/>
    <cellStyle name="Normal 5 16 6" xfId="1524"/>
    <cellStyle name="Normal 5 16 7" xfId="1525"/>
    <cellStyle name="Normal 5 16 7 2" xfId="98"/>
    <cellStyle name="Normal 5 16 7 3" xfId="121"/>
    <cellStyle name="Normal 5 16 7 4" xfId="127"/>
    <cellStyle name="Normal 5 16 8" xfId="1526"/>
    <cellStyle name="Normal 5 16 8 2" xfId="1527"/>
    <cellStyle name="Normal 5 16 8_Xl0000017" xfId="1529"/>
    <cellStyle name="Normal 5 16_Copy of kuappas2013" xfId="341"/>
    <cellStyle name="Normal 5 17" xfId="1398"/>
    <cellStyle name="Normal 5 17 2" xfId="1503"/>
    <cellStyle name="Normal 5 18" xfId="1530"/>
    <cellStyle name="Normal 5 19" xfId="1532"/>
    <cellStyle name="Normal 5 2" xfId="746"/>
    <cellStyle name="Normal 5 2 2" xfId="1534"/>
    <cellStyle name="Normal 5 2 2 2" xfId="1052"/>
    <cellStyle name="Normal 5 2 2 3" xfId="838"/>
    <cellStyle name="Normal 5 2 2 4" xfId="12"/>
    <cellStyle name="Normal 5 2 2 5" xfId="1445"/>
    <cellStyle name="Normal 5 2 2 6" xfId="1535"/>
    <cellStyle name="Normal 5 2 2_Copy of kuappas2013" xfId="1536"/>
    <cellStyle name="Normal 5 2 3" xfId="1072"/>
    <cellStyle name="Normal 5 2 4" xfId="1537"/>
    <cellStyle name="Normal 5 2 4 2" xfId="1092"/>
    <cellStyle name="Normal 5 2 5" xfId="1538"/>
    <cellStyle name="Normal 5 2 5 2" xfId="1108"/>
    <cellStyle name="Normal 5 2 5 2 2" xfId="36"/>
    <cellStyle name="Normal 5 2 5 3" xfId="1111"/>
    <cellStyle name="Normal 5 2 5 4" xfId="358"/>
    <cellStyle name="Normal 5 2 5_Copy of kuappas2013" xfId="696"/>
    <cellStyle name="Normal 5 2 6" xfId="1539"/>
    <cellStyle name="Normal 5 2_Contoh Matriks sesuai Permendagri 23 tahun 2013" xfId="1540"/>
    <cellStyle name="Normal 5 20" xfId="1508"/>
    <cellStyle name="Normal 5 21" xfId="1515"/>
    <cellStyle name="Normal 5 22" xfId="1399"/>
    <cellStyle name="Normal 5 23" xfId="1531"/>
    <cellStyle name="Normal 5 24" xfId="1533"/>
    <cellStyle name="Normal 5 25" xfId="1541"/>
    <cellStyle name="Normal 5 26" xfId="1543"/>
    <cellStyle name="Normal 5 27" xfId="1545"/>
    <cellStyle name="Normal 5 28" xfId="1547"/>
    <cellStyle name="Normal 5 29" xfId="1549"/>
    <cellStyle name="Normal 5 3" xfId="112"/>
    <cellStyle name="Normal 5 30" xfId="1542"/>
    <cellStyle name="Normal 5 31" xfId="1544"/>
    <cellStyle name="Normal 5 32" xfId="1546"/>
    <cellStyle name="Normal 5 33" xfId="1548"/>
    <cellStyle name="Normal 5 34" xfId="1550"/>
    <cellStyle name="Normal 5 35" xfId="1551"/>
    <cellStyle name="Normal 5 36" xfId="1552"/>
    <cellStyle name="Normal 5 37" xfId="1280"/>
    <cellStyle name="Normal 5 38" xfId="1282"/>
    <cellStyle name="Normal 5 4" xfId="99"/>
    <cellStyle name="Normal 5 4 2" xfId="1553"/>
    <cellStyle name="Normal 5 4 2 2" xfId="686"/>
    <cellStyle name="Normal 5 4 2 3" xfId="144"/>
    <cellStyle name="Normal 5 4 2 4" xfId="186"/>
    <cellStyle name="Normal 5 4 2 5" xfId="33"/>
    <cellStyle name="Normal 5 4 2 6" xfId="196"/>
    <cellStyle name="Normal 5 4 2 7" xfId="173"/>
    <cellStyle name="Normal 5 4 2_Copy of kuappas2013" xfId="1554"/>
    <cellStyle name="Normal 5 4 3" xfId="1076"/>
    <cellStyle name="Normal 5 4_Contoh Matriks sesuai Permendagri 23 tahun 2013" xfId="1555"/>
    <cellStyle name="Normal 5 5" xfId="122"/>
    <cellStyle name="Normal 5 6" xfId="128"/>
    <cellStyle name="Normal 5 7" xfId="53"/>
    <cellStyle name="Normal 5 8" xfId="1379"/>
    <cellStyle name="Normal 5 8 2" xfId="1006"/>
    <cellStyle name="Normal 5 8 3" xfId="1083"/>
    <cellStyle name="Normal 5 8_Copy of kuappas2013" xfId="623"/>
    <cellStyle name="Normal 5 9" xfId="1382"/>
    <cellStyle name="Normal 5_Contoh Matriks sesuai Permendagri 23 tahun 2013" xfId="506"/>
    <cellStyle name="Normal 6" xfId="1557"/>
    <cellStyle name="Normal 6 2" xfId="1558"/>
    <cellStyle name="Normal 6 2 2" xfId="1559"/>
    <cellStyle name="Normal 6 2 3" xfId="590"/>
    <cellStyle name="Normal 6 2 4" xfId="594"/>
    <cellStyle name="Normal 6 2 4 2" xfId="1561"/>
    <cellStyle name="Normal 6 2 4 3" xfId="985"/>
    <cellStyle name="Normal 6 2 4_Copy of kuappas2013" xfId="1562"/>
    <cellStyle name="Normal 6 2 5" xfId="1563"/>
    <cellStyle name="Normal 6 2 5 2" xfId="1273"/>
    <cellStyle name="Normal 6 2 5_gatuke tab 2.1 dan 2.3 dan 2.5" xfId="1440"/>
    <cellStyle name="Normal 6 2 6" xfId="1565"/>
    <cellStyle name="Normal 6 2 6 10" xfId="1569"/>
    <cellStyle name="Normal 6 2 6 11" xfId="41"/>
    <cellStyle name="Normal 6 2 6 2" xfId="1570"/>
    <cellStyle name="Normal 6 2 6 2 2" xfId="1572"/>
    <cellStyle name="Normal 6 2 6 3" xfId="92"/>
    <cellStyle name="Normal 6 2 6 4" xfId="1573"/>
    <cellStyle name="Normal 6 2 6 5" xfId="1574"/>
    <cellStyle name="Normal 6 2 6 6" xfId="1575"/>
    <cellStyle name="Normal 6 2 6 7" xfId="1576"/>
    <cellStyle name="Normal 6 2 6 8" xfId="898"/>
    <cellStyle name="Normal 6 2 6 9" xfId="1577"/>
    <cellStyle name="Normal 6 2 6_Copy of kuappas2013" xfId="1579"/>
    <cellStyle name="Normal 6 2_Contoh Matriks sesuai Permendagri 23 tahun 2013" xfId="1581"/>
    <cellStyle name="Normal 6 3" xfId="1583"/>
    <cellStyle name="Normal 6 4" xfId="1528"/>
    <cellStyle name="Normal 6 4 2" xfId="1584"/>
    <cellStyle name="Normal 6 4 2 2" xfId="1585"/>
    <cellStyle name="Normal 6 4 2 3" xfId="1586"/>
    <cellStyle name="Normal 6 4 2_Copy of kuappas2013" xfId="170"/>
    <cellStyle name="Normal 6 4 3" xfId="1587"/>
    <cellStyle name="Normal 6 4 4" xfId="1588"/>
    <cellStyle name="Normal 6 4_Copy of kuappas2013" xfId="221"/>
    <cellStyle name="Normal 6 5" xfId="1589"/>
    <cellStyle name="Normal 6 5 2" xfId="1590"/>
    <cellStyle name="Normal 6 5 3" xfId="1591"/>
    <cellStyle name="Normal 6 6" xfId="1580"/>
    <cellStyle name="Normal 6_Copy of kuappas2013" xfId="1592"/>
    <cellStyle name="Normal 7" xfId="1498"/>
    <cellStyle name="Normal 7 2" xfId="22"/>
    <cellStyle name="Normal 7 2 2" xfId="1213"/>
    <cellStyle name="Normal 7 2_Xl0000019" xfId="1593"/>
    <cellStyle name="Normal 7_Xl0000019" xfId="1595"/>
    <cellStyle name="Normal 8" xfId="910"/>
    <cellStyle name="Normal 8 2" xfId="1500"/>
    <cellStyle name="Normal 8 3" xfId="1596"/>
    <cellStyle name="Normal 8_Xl0000019" xfId="1598"/>
    <cellStyle name="Normal 9" xfId="1505"/>
    <cellStyle name="Normal 9 10" xfId="201"/>
    <cellStyle name="Normal 9 10 2" xfId="523"/>
    <cellStyle name="Normal 9 10 3" xfId="532"/>
    <cellStyle name="Normal 9 11" xfId="208"/>
    <cellStyle name="Normal 9 12" xfId="1599"/>
    <cellStyle name="Normal 9 12 2" xfId="1119"/>
    <cellStyle name="Normal 9 12 3" xfId="1121"/>
    <cellStyle name="Normal 9 12 4" xfId="1123"/>
    <cellStyle name="Normal 9 13" xfId="1600"/>
    <cellStyle name="Normal 9 14" xfId="1493"/>
    <cellStyle name="Normal 9 15" xfId="1601"/>
    <cellStyle name="Normal 9 2" xfId="1602"/>
    <cellStyle name="Normal 9 3" xfId="1603"/>
    <cellStyle name="Normal 9 4" xfId="1605"/>
    <cellStyle name="Normal 9 4 2" xfId="1606"/>
    <cellStyle name="Normal 9 4 3" xfId="1169"/>
    <cellStyle name="Normal 9 4 4" xfId="770"/>
    <cellStyle name="Normal 9 4 5" xfId="42"/>
    <cellStyle name="Normal 9 4 6" xfId="1608"/>
    <cellStyle name="Normal 9 4 6 2" xfId="1611"/>
    <cellStyle name="Normal 9 4 6 3" xfId="332"/>
    <cellStyle name="Normal 9 4_Copy of kuappas2013" xfId="971"/>
    <cellStyle name="Normal 9 5" xfId="1613"/>
    <cellStyle name="Normal 9 6" xfId="1334"/>
    <cellStyle name="Normal 9 7" xfId="1337"/>
    <cellStyle name="Normal 9 8" xfId="1614"/>
    <cellStyle name="Normal 9 9" xfId="1615"/>
    <cellStyle name="Normal 9_Copy of kuappas2013" xfId="1578"/>
    <cellStyle name="Normal_Form Neraca" xfId="1182"/>
    <cellStyle name="Normal_invent. kegiatan LK 2016" xfId="392"/>
    <cellStyle name="Note 2" xfId="1618"/>
    <cellStyle name="Note 2 2" xfId="867"/>
    <cellStyle name="Note 2 3" xfId="869"/>
    <cellStyle name="Note 2_Xl0000019" xfId="1619"/>
    <cellStyle name="Note 3" xfId="1620"/>
    <cellStyle name="Note 4" xfId="1621"/>
    <cellStyle name="Output 2" xfId="1566"/>
    <cellStyle name="Output 2 2" xfId="1571"/>
    <cellStyle name="Output 2 3" xfId="93"/>
    <cellStyle name="Output 2_Xl0000019" xfId="28"/>
    <cellStyle name="Output 3" xfId="1622"/>
    <cellStyle name="Output 4" xfId="1625"/>
    <cellStyle name="Percent" xfId="2" builtinId="5"/>
    <cellStyle name="Percent 10" xfId="1627"/>
    <cellStyle name="Percent 10 2" xfId="1470"/>
    <cellStyle name="Percent 10 2 2" xfId="1472"/>
    <cellStyle name="Percent 10 2 3" xfId="1474"/>
    <cellStyle name="Percent 10 3" xfId="1477"/>
    <cellStyle name="Percent 10 4" xfId="1479"/>
    <cellStyle name="Percent 10 4 2" xfId="1628"/>
    <cellStyle name="Percent 10 5" xfId="1629"/>
    <cellStyle name="Percent 10 6" xfId="1630"/>
    <cellStyle name="Percent 11" xfId="1631"/>
    <cellStyle name="Percent 11 2" xfId="113"/>
    <cellStyle name="Percent 11 2 2" xfId="1065"/>
    <cellStyle name="Percent 11 3" xfId="100"/>
    <cellStyle name="Percent 12" xfId="1632"/>
    <cellStyle name="Percent 13" xfId="246"/>
    <cellStyle name="Percent 13 2" xfId="1633"/>
    <cellStyle name="Percent 13 2 2" xfId="1634"/>
    <cellStyle name="Percent 14" xfId="1636"/>
    <cellStyle name="Percent 14 2" xfId="1597"/>
    <cellStyle name="Percent 14 2 2" xfId="1637"/>
    <cellStyle name="Percent 14 2 2 2" xfId="1638"/>
    <cellStyle name="Percent 15" xfId="1639"/>
    <cellStyle name="Percent 15 2" xfId="1604"/>
    <cellStyle name="Percent 16" xfId="1640"/>
    <cellStyle name="Percent 17" xfId="1635"/>
    <cellStyle name="Percent 18" xfId="1102"/>
    <cellStyle name="Percent 19" xfId="1641"/>
    <cellStyle name="Percent 2" xfId="356"/>
    <cellStyle name="Percent 2 10" xfId="1616"/>
    <cellStyle name="Percent 2 11" xfId="1642"/>
    <cellStyle name="Percent 2 12" xfId="1644"/>
    <cellStyle name="Percent 2 13" xfId="1645"/>
    <cellStyle name="Percent 2 14" xfId="1268"/>
    <cellStyle name="Percent 2 15" xfId="1646"/>
    <cellStyle name="Percent 2 16" xfId="1648"/>
    <cellStyle name="Percent 2 17" xfId="37"/>
    <cellStyle name="Percent 2 18" xfId="30"/>
    <cellStyle name="Percent 2 19" xfId="6"/>
    <cellStyle name="Percent 2 2" xfId="1650"/>
    <cellStyle name="Percent 2 2 2" xfId="59"/>
    <cellStyle name="Percent 2 2 3" xfId="27"/>
    <cellStyle name="Percent 2 2 4" xfId="1651"/>
    <cellStyle name="Percent 2 2 5" xfId="1652"/>
    <cellStyle name="Percent 2 20" xfId="1647"/>
    <cellStyle name="Percent 2 21" xfId="1649"/>
    <cellStyle name="Percent 2 22" xfId="38"/>
    <cellStyle name="Percent 2 23" xfId="31"/>
    <cellStyle name="Percent 2 24" xfId="7"/>
    <cellStyle name="Percent 2 25" xfId="21"/>
    <cellStyle name="Percent 2 3" xfId="1653"/>
    <cellStyle name="Percent 2 4" xfId="1654"/>
    <cellStyle name="Percent 2 5" xfId="876"/>
    <cellStyle name="Percent 2 6" xfId="1582"/>
    <cellStyle name="Percent 2 6 2" xfId="141"/>
    <cellStyle name="Percent 2 7" xfId="1196"/>
    <cellStyle name="Percent 2 8" xfId="1594"/>
    <cellStyle name="Percent 2 9" xfId="1433"/>
    <cellStyle name="Percent 2_Contoh Matriks sesuai Permendagri 23 tahun 2013" xfId="1655"/>
    <cellStyle name="Percent 3" xfId="350"/>
    <cellStyle name="Percent 3 10" xfId="1656"/>
    <cellStyle name="Percent 3 11" xfId="1513"/>
    <cellStyle name="Percent 3 12" xfId="1657"/>
    <cellStyle name="Percent 3 13" xfId="1607"/>
    <cellStyle name="Percent 3 14" xfId="1170"/>
    <cellStyle name="Percent 3 15" xfId="769"/>
    <cellStyle name="Percent 3 16" xfId="43"/>
    <cellStyle name="Percent 3 17" xfId="1609"/>
    <cellStyle name="Percent 3 18" xfId="1658"/>
    <cellStyle name="Percent 3 19" xfId="1660"/>
    <cellStyle name="Percent 3 2" xfId="1661"/>
    <cellStyle name="Percent 3 2 2" xfId="1662"/>
    <cellStyle name="Percent 3 20" xfId="768"/>
    <cellStyle name="Percent 3 21" xfId="44"/>
    <cellStyle name="Percent 3 22" xfId="1610"/>
    <cellStyle name="Percent 3 23" xfId="1659"/>
    <cellStyle name="Percent 3 3" xfId="1663"/>
    <cellStyle name="Percent 3 3 2" xfId="1664"/>
    <cellStyle name="Percent 3 4" xfId="1665"/>
    <cellStyle name="Percent 3 4 2" xfId="1556"/>
    <cellStyle name="Percent 3 5" xfId="1666"/>
    <cellStyle name="Percent 3 6" xfId="1667"/>
    <cellStyle name="Percent 3 7" xfId="1668"/>
    <cellStyle name="Percent 3 8" xfId="1669"/>
    <cellStyle name="Percent 3 9" xfId="1436"/>
    <cellStyle name="Percent 3_Xl0000019" xfId="994"/>
    <cellStyle name="Percent 4" xfId="1670"/>
    <cellStyle name="Percent 4 10" xfId="1671"/>
    <cellStyle name="Percent 4 11" xfId="1560"/>
    <cellStyle name="Percent 4 12" xfId="589"/>
    <cellStyle name="Percent 4 13" xfId="593"/>
    <cellStyle name="Percent 4 14" xfId="1564"/>
    <cellStyle name="Percent 4 15" xfId="1567"/>
    <cellStyle name="Percent 4 16" xfId="1623"/>
    <cellStyle name="Percent 4 17" xfId="1626"/>
    <cellStyle name="Percent 4 18" xfId="1672"/>
    <cellStyle name="Percent 4 19" xfId="1673"/>
    <cellStyle name="Percent 4 2" xfId="1408"/>
    <cellStyle name="Percent 4 20" xfId="1568"/>
    <cellStyle name="Percent 4 21" xfId="1624"/>
    <cellStyle name="Percent 4 3" xfId="1674"/>
    <cellStyle name="Percent 4 4" xfId="137"/>
    <cellStyle name="Percent 4 5" xfId="88"/>
    <cellStyle name="Percent 4 6" xfId="207"/>
    <cellStyle name="Percent 4 7" xfId="217"/>
    <cellStyle name="Percent 4 8" xfId="485"/>
    <cellStyle name="Percent 4 9" xfId="580"/>
    <cellStyle name="Percent 5" xfId="1676"/>
    <cellStyle name="Percent 5 2" xfId="1677"/>
    <cellStyle name="Percent 5 2 2" xfId="644"/>
    <cellStyle name="Percent 5 2 2 2" xfId="1617"/>
    <cellStyle name="Percent 5 2 2 3" xfId="1643"/>
    <cellStyle name="Percent 5 3" xfId="1678"/>
    <cellStyle name="Percent 6" xfId="1679"/>
    <cellStyle name="Percent 7" xfId="1680"/>
    <cellStyle name="Percent 8" xfId="1681"/>
    <cellStyle name="Percent 8 2" xfId="1682"/>
    <cellStyle name="Percent 9" xfId="1683"/>
    <cellStyle name="Result" xfId="379"/>
    <cellStyle name="Result2" xfId="1684"/>
    <cellStyle name="RowLevel_1" xfId="1175"/>
    <cellStyle name="TableStyleLight1" xfId="1612"/>
    <cellStyle name="TableStyleLight1 2" xfId="1685"/>
    <cellStyle name="TableStyleLight1 3" xfId="1686"/>
    <cellStyle name="TableStyleLight1 4" xfId="1687"/>
    <cellStyle name="Title 2" xfId="1675"/>
    <cellStyle name="Title 3" xfId="138"/>
    <cellStyle name="Title 4" xfId="89"/>
    <cellStyle name="Total 2" xfId="1688"/>
    <cellStyle name="Total 3" xfId="1689"/>
    <cellStyle name="Total 4" xfId="1690"/>
    <cellStyle name="Warning Text 2" xfId="1691"/>
    <cellStyle name="Warning Text 3" xfId="1692"/>
    <cellStyle name="Warning Text 4" xfId="4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158750</xdr:colOff>
      <xdr:row>928</xdr:row>
      <xdr:rowOff>0</xdr:rowOff>
    </xdr:from>
    <xdr:to>
      <xdr:col>7</xdr:col>
      <xdr:colOff>571500</xdr:colOff>
      <xdr:row>945</xdr:row>
      <xdr:rowOff>107950</xdr:rowOff>
    </xdr:to>
    <xdr:grpSp>
      <xdr:nvGrpSpPr>
        <xdr:cNvPr id="3" name="Group 4">
          <a:extLst>
            <a:ext uri="{FF2B5EF4-FFF2-40B4-BE49-F238E27FC236}">
              <a16:creationId xmlns:a16="http://schemas.microsoft.com/office/drawing/2014/main" xmlns="" id="{00000000-0008-0000-0000-000003000000}"/>
            </a:ext>
          </a:extLst>
        </xdr:cNvPr>
        <xdr:cNvGrpSpPr>
          <a:grpSpLocks/>
        </xdr:cNvGrpSpPr>
      </xdr:nvGrpSpPr>
      <xdr:grpSpPr bwMode="auto">
        <a:xfrm>
          <a:off x="1194594" y="252900656"/>
          <a:ext cx="8520906" cy="3548857"/>
          <a:chOff x="1759" y="315"/>
          <a:chExt cx="9103" cy="4440"/>
        </a:xfrm>
      </xdr:grpSpPr>
      <xdr:sp macro="" textlink="">
        <xdr:nvSpPr>
          <xdr:cNvPr id="4" name="Freeform 47">
            <a:extLst>
              <a:ext uri="{FF2B5EF4-FFF2-40B4-BE49-F238E27FC236}">
                <a16:creationId xmlns:a16="http://schemas.microsoft.com/office/drawing/2014/main" xmlns="" id="{00000000-0008-0000-0000-000004000000}"/>
              </a:ext>
            </a:extLst>
          </xdr:cNvPr>
          <xdr:cNvSpPr>
            <a:spLocks/>
          </xdr:cNvSpPr>
        </xdr:nvSpPr>
        <xdr:spPr bwMode="auto">
          <a:xfrm>
            <a:off x="2552" y="1604"/>
            <a:ext cx="3745" cy="203"/>
          </a:xfrm>
          <a:custGeom>
            <a:avLst/>
            <a:gdLst>
              <a:gd name="T0" fmla="*/ 3745 w 3745"/>
              <a:gd name="T1" fmla="*/ 1604 h 203"/>
              <a:gd name="T2" fmla="*/ 1033 w 3745"/>
              <a:gd name="T3" fmla="*/ 1604 h 203"/>
              <a:gd name="T4" fmla="*/ 1015 w 3745"/>
              <a:gd name="T5" fmla="*/ 1604 h 203"/>
              <a:gd name="T6" fmla="*/ 1015 w 3745"/>
              <a:gd name="T7" fmla="*/ 1789 h 203"/>
              <a:gd name="T8" fmla="*/ 0 w 3745"/>
              <a:gd name="T9" fmla="*/ 1789 h 203"/>
              <a:gd name="T10" fmla="*/ 0 w 3745"/>
              <a:gd name="T11" fmla="*/ 1807 h 203"/>
              <a:gd name="T12" fmla="*/ 1015 w 3745"/>
              <a:gd name="T13" fmla="*/ 1807 h 203"/>
              <a:gd name="T14" fmla="*/ 1033 w 3745"/>
              <a:gd name="T15" fmla="*/ 1807 h 203"/>
              <a:gd name="T16" fmla="*/ 1808 w 3745"/>
              <a:gd name="T17" fmla="*/ 1807 h 203"/>
              <a:gd name="T18" fmla="*/ 1808 w 3745"/>
              <a:gd name="T19" fmla="*/ 1789 h 203"/>
              <a:gd name="T20" fmla="*/ 1033 w 3745"/>
              <a:gd name="T21" fmla="*/ 1789 h 203"/>
              <a:gd name="T22" fmla="*/ 1033 w 3745"/>
              <a:gd name="T23" fmla="*/ 1623 h 203"/>
              <a:gd name="T24" fmla="*/ 3745 w 3745"/>
              <a:gd name="T25" fmla="*/ 1623 h 203"/>
              <a:gd name="T26" fmla="*/ 3745 w 3745"/>
              <a:gd name="T27" fmla="*/ 1604 h 20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3745"/>
              <a:gd name="T43" fmla="*/ 0 h 203"/>
              <a:gd name="T44" fmla="*/ 3745 w 3745"/>
              <a:gd name="T45" fmla="*/ 203 h 203"/>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3745" h="203">
                <a:moveTo>
                  <a:pt x="3745" y="0"/>
                </a:moveTo>
                <a:lnTo>
                  <a:pt x="1033" y="0"/>
                </a:lnTo>
                <a:lnTo>
                  <a:pt x="1015" y="0"/>
                </a:lnTo>
                <a:lnTo>
                  <a:pt x="1015" y="185"/>
                </a:lnTo>
                <a:lnTo>
                  <a:pt x="0" y="185"/>
                </a:lnTo>
                <a:lnTo>
                  <a:pt x="0" y="203"/>
                </a:lnTo>
                <a:lnTo>
                  <a:pt x="1015" y="203"/>
                </a:lnTo>
                <a:lnTo>
                  <a:pt x="1033" y="203"/>
                </a:lnTo>
                <a:lnTo>
                  <a:pt x="1808" y="203"/>
                </a:lnTo>
                <a:lnTo>
                  <a:pt x="1808" y="185"/>
                </a:lnTo>
                <a:lnTo>
                  <a:pt x="1033" y="185"/>
                </a:lnTo>
                <a:lnTo>
                  <a:pt x="1033" y="19"/>
                </a:lnTo>
                <a:lnTo>
                  <a:pt x="3745" y="19"/>
                </a:lnTo>
                <a:lnTo>
                  <a:pt x="374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Line 46">
            <a:extLst>
              <a:ext uri="{FF2B5EF4-FFF2-40B4-BE49-F238E27FC236}">
                <a16:creationId xmlns:a16="http://schemas.microsoft.com/office/drawing/2014/main" xmlns="" id="{00000000-0008-0000-0000-000005000000}"/>
              </a:ext>
            </a:extLst>
          </xdr:cNvPr>
          <xdr:cNvSpPr>
            <a:spLocks noChangeShapeType="1"/>
          </xdr:cNvSpPr>
        </xdr:nvSpPr>
        <xdr:spPr bwMode="auto">
          <a:xfrm>
            <a:off x="2557" y="2355"/>
            <a:ext cx="1780" cy="0"/>
          </a:xfrm>
          <a:prstGeom prst="line">
            <a:avLst/>
          </a:prstGeom>
          <a:noFill/>
          <a:ln w="5839">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Rectangle 45">
            <a:extLst>
              <a:ext uri="{FF2B5EF4-FFF2-40B4-BE49-F238E27FC236}">
                <a16:creationId xmlns:a16="http://schemas.microsoft.com/office/drawing/2014/main" xmlns="" id="{00000000-0008-0000-0000-000006000000}"/>
              </a:ext>
            </a:extLst>
          </xdr:cNvPr>
          <xdr:cNvSpPr>
            <a:spLocks noChangeArrowheads="1"/>
          </xdr:cNvSpPr>
        </xdr:nvSpPr>
        <xdr:spPr bwMode="auto">
          <a:xfrm>
            <a:off x="2552" y="2350"/>
            <a:ext cx="1790" cy="1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Line 44">
            <a:extLst>
              <a:ext uri="{FF2B5EF4-FFF2-40B4-BE49-F238E27FC236}">
                <a16:creationId xmlns:a16="http://schemas.microsoft.com/office/drawing/2014/main" xmlns="" id="{00000000-0008-0000-0000-000007000000}"/>
              </a:ext>
            </a:extLst>
          </xdr:cNvPr>
          <xdr:cNvSpPr>
            <a:spLocks noChangeShapeType="1"/>
          </xdr:cNvSpPr>
        </xdr:nvSpPr>
        <xdr:spPr bwMode="auto">
          <a:xfrm>
            <a:off x="2557" y="2539"/>
            <a:ext cx="1780" cy="0"/>
          </a:xfrm>
          <a:prstGeom prst="line">
            <a:avLst/>
          </a:prstGeom>
          <a:noFill/>
          <a:ln w="5839">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Freeform 43">
            <a:extLst>
              <a:ext uri="{FF2B5EF4-FFF2-40B4-BE49-F238E27FC236}">
                <a16:creationId xmlns:a16="http://schemas.microsoft.com/office/drawing/2014/main" xmlns="" id="{00000000-0008-0000-0000-000008000000}"/>
              </a:ext>
            </a:extLst>
          </xdr:cNvPr>
          <xdr:cNvSpPr>
            <a:spLocks/>
          </xdr:cNvSpPr>
        </xdr:nvSpPr>
        <xdr:spPr bwMode="auto">
          <a:xfrm>
            <a:off x="2534" y="1788"/>
            <a:ext cx="1808" cy="940"/>
          </a:xfrm>
          <a:custGeom>
            <a:avLst/>
            <a:gdLst>
              <a:gd name="T0" fmla="*/ 1808 w 1808"/>
              <a:gd name="T1" fmla="*/ 2535 h 940"/>
              <a:gd name="T2" fmla="*/ 18 w 1808"/>
              <a:gd name="T3" fmla="*/ 2535 h 940"/>
              <a:gd name="T4" fmla="*/ 18 w 1808"/>
              <a:gd name="T5" fmla="*/ 1789 h 940"/>
              <a:gd name="T6" fmla="*/ 0 w 1808"/>
              <a:gd name="T7" fmla="*/ 1789 h 940"/>
              <a:gd name="T8" fmla="*/ 0 w 1808"/>
              <a:gd name="T9" fmla="*/ 2728 h 940"/>
              <a:gd name="T10" fmla="*/ 18 w 1808"/>
              <a:gd name="T11" fmla="*/ 2728 h 940"/>
              <a:gd name="T12" fmla="*/ 18 w 1808"/>
              <a:gd name="T13" fmla="*/ 2544 h 940"/>
              <a:gd name="T14" fmla="*/ 1808 w 1808"/>
              <a:gd name="T15" fmla="*/ 2544 h 940"/>
              <a:gd name="T16" fmla="*/ 1808 w 1808"/>
              <a:gd name="T17" fmla="*/ 2535 h 94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08"/>
              <a:gd name="T28" fmla="*/ 0 h 940"/>
              <a:gd name="T29" fmla="*/ 1808 w 1808"/>
              <a:gd name="T30" fmla="*/ 940 h 94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08" h="940">
                <a:moveTo>
                  <a:pt x="1808" y="746"/>
                </a:moveTo>
                <a:lnTo>
                  <a:pt x="18" y="746"/>
                </a:lnTo>
                <a:lnTo>
                  <a:pt x="18" y="0"/>
                </a:lnTo>
                <a:lnTo>
                  <a:pt x="0" y="0"/>
                </a:lnTo>
                <a:lnTo>
                  <a:pt x="0" y="939"/>
                </a:lnTo>
                <a:lnTo>
                  <a:pt x="18" y="939"/>
                </a:lnTo>
                <a:lnTo>
                  <a:pt x="18" y="755"/>
                </a:lnTo>
                <a:lnTo>
                  <a:pt x="1808" y="755"/>
                </a:lnTo>
                <a:lnTo>
                  <a:pt x="1808" y="74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Line 42">
            <a:extLst>
              <a:ext uri="{FF2B5EF4-FFF2-40B4-BE49-F238E27FC236}">
                <a16:creationId xmlns:a16="http://schemas.microsoft.com/office/drawing/2014/main" xmlns="" id="{00000000-0008-0000-0000-000009000000}"/>
              </a:ext>
            </a:extLst>
          </xdr:cNvPr>
          <xdr:cNvSpPr>
            <a:spLocks noChangeShapeType="1"/>
          </xdr:cNvSpPr>
        </xdr:nvSpPr>
        <xdr:spPr bwMode="auto">
          <a:xfrm>
            <a:off x="2677"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Rectangle 41">
            <a:extLst>
              <a:ext uri="{FF2B5EF4-FFF2-40B4-BE49-F238E27FC236}">
                <a16:creationId xmlns:a16="http://schemas.microsoft.com/office/drawing/2014/main" xmlns="" id="{00000000-0008-0000-0000-00000A000000}"/>
              </a:ext>
            </a:extLst>
          </xdr:cNvPr>
          <xdr:cNvSpPr>
            <a:spLocks noChangeArrowheads="1"/>
          </xdr:cNvSpPr>
        </xdr:nvSpPr>
        <xdr:spPr bwMode="auto">
          <a:xfrm>
            <a:off x="2672"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Line 40">
            <a:extLst>
              <a:ext uri="{FF2B5EF4-FFF2-40B4-BE49-F238E27FC236}">
                <a16:creationId xmlns:a16="http://schemas.microsoft.com/office/drawing/2014/main" xmlns="" id="{00000000-0008-0000-0000-00000B000000}"/>
              </a:ext>
            </a:extLst>
          </xdr:cNvPr>
          <xdr:cNvSpPr>
            <a:spLocks noChangeShapeType="1"/>
          </xdr:cNvSpPr>
        </xdr:nvSpPr>
        <xdr:spPr bwMode="auto">
          <a:xfrm>
            <a:off x="2806"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9">
            <a:extLst>
              <a:ext uri="{FF2B5EF4-FFF2-40B4-BE49-F238E27FC236}">
                <a16:creationId xmlns:a16="http://schemas.microsoft.com/office/drawing/2014/main" xmlns="" id="{00000000-0008-0000-0000-00000C000000}"/>
              </a:ext>
            </a:extLst>
          </xdr:cNvPr>
          <xdr:cNvSpPr>
            <a:spLocks noChangeArrowheads="1"/>
          </xdr:cNvSpPr>
        </xdr:nvSpPr>
        <xdr:spPr bwMode="auto">
          <a:xfrm>
            <a:off x="2801"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Line 38">
            <a:extLst>
              <a:ext uri="{FF2B5EF4-FFF2-40B4-BE49-F238E27FC236}">
                <a16:creationId xmlns:a16="http://schemas.microsoft.com/office/drawing/2014/main" xmlns="" id="{00000000-0008-0000-0000-00000D000000}"/>
              </a:ext>
            </a:extLst>
          </xdr:cNvPr>
          <xdr:cNvSpPr>
            <a:spLocks noChangeShapeType="1"/>
          </xdr:cNvSpPr>
        </xdr:nvSpPr>
        <xdr:spPr bwMode="auto">
          <a:xfrm>
            <a:off x="2935"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Rectangle 37">
            <a:extLst>
              <a:ext uri="{FF2B5EF4-FFF2-40B4-BE49-F238E27FC236}">
                <a16:creationId xmlns:a16="http://schemas.microsoft.com/office/drawing/2014/main" xmlns="" id="{00000000-0008-0000-0000-00000E000000}"/>
              </a:ext>
            </a:extLst>
          </xdr:cNvPr>
          <xdr:cNvSpPr>
            <a:spLocks noChangeArrowheads="1"/>
          </xdr:cNvSpPr>
        </xdr:nvSpPr>
        <xdr:spPr bwMode="auto">
          <a:xfrm>
            <a:off x="2930"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Line 36">
            <a:extLst>
              <a:ext uri="{FF2B5EF4-FFF2-40B4-BE49-F238E27FC236}">
                <a16:creationId xmlns:a16="http://schemas.microsoft.com/office/drawing/2014/main" xmlns="" id="{00000000-0008-0000-0000-00000F000000}"/>
              </a:ext>
            </a:extLst>
          </xdr:cNvPr>
          <xdr:cNvSpPr>
            <a:spLocks noChangeShapeType="1"/>
          </xdr:cNvSpPr>
        </xdr:nvSpPr>
        <xdr:spPr bwMode="auto">
          <a:xfrm>
            <a:off x="3064"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Rectangle 35">
            <a:extLst>
              <a:ext uri="{FF2B5EF4-FFF2-40B4-BE49-F238E27FC236}">
                <a16:creationId xmlns:a16="http://schemas.microsoft.com/office/drawing/2014/main" xmlns="" id="{00000000-0008-0000-0000-000010000000}"/>
              </a:ext>
            </a:extLst>
          </xdr:cNvPr>
          <xdr:cNvSpPr>
            <a:spLocks noChangeArrowheads="1"/>
          </xdr:cNvSpPr>
        </xdr:nvSpPr>
        <xdr:spPr bwMode="auto">
          <a:xfrm>
            <a:off x="3059"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Line 34">
            <a:extLst>
              <a:ext uri="{FF2B5EF4-FFF2-40B4-BE49-F238E27FC236}">
                <a16:creationId xmlns:a16="http://schemas.microsoft.com/office/drawing/2014/main" xmlns="" id="{00000000-0008-0000-0000-000011000000}"/>
              </a:ext>
            </a:extLst>
          </xdr:cNvPr>
          <xdr:cNvSpPr>
            <a:spLocks noChangeShapeType="1"/>
          </xdr:cNvSpPr>
        </xdr:nvSpPr>
        <xdr:spPr bwMode="auto">
          <a:xfrm>
            <a:off x="3193"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Rectangle 33">
            <a:extLst>
              <a:ext uri="{FF2B5EF4-FFF2-40B4-BE49-F238E27FC236}">
                <a16:creationId xmlns:a16="http://schemas.microsoft.com/office/drawing/2014/main" xmlns="" id="{00000000-0008-0000-0000-000012000000}"/>
              </a:ext>
            </a:extLst>
          </xdr:cNvPr>
          <xdr:cNvSpPr>
            <a:spLocks noChangeArrowheads="1"/>
          </xdr:cNvSpPr>
        </xdr:nvSpPr>
        <xdr:spPr bwMode="auto">
          <a:xfrm>
            <a:off x="3188"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Line 32">
            <a:extLst>
              <a:ext uri="{FF2B5EF4-FFF2-40B4-BE49-F238E27FC236}">
                <a16:creationId xmlns:a16="http://schemas.microsoft.com/office/drawing/2014/main" xmlns="" id="{00000000-0008-0000-0000-000013000000}"/>
              </a:ext>
            </a:extLst>
          </xdr:cNvPr>
          <xdr:cNvSpPr>
            <a:spLocks noChangeShapeType="1"/>
          </xdr:cNvSpPr>
        </xdr:nvSpPr>
        <xdr:spPr bwMode="auto">
          <a:xfrm>
            <a:off x="3322"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Rectangle 31">
            <a:extLst>
              <a:ext uri="{FF2B5EF4-FFF2-40B4-BE49-F238E27FC236}">
                <a16:creationId xmlns:a16="http://schemas.microsoft.com/office/drawing/2014/main" xmlns="" id="{00000000-0008-0000-0000-000014000000}"/>
              </a:ext>
            </a:extLst>
          </xdr:cNvPr>
          <xdr:cNvSpPr>
            <a:spLocks noChangeArrowheads="1"/>
          </xdr:cNvSpPr>
        </xdr:nvSpPr>
        <xdr:spPr bwMode="auto">
          <a:xfrm>
            <a:off x="3317"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Line 30">
            <a:extLst>
              <a:ext uri="{FF2B5EF4-FFF2-40B4-BE49-F238E27FC236}">
                <a16:creationId xmlns:a16="http://schemas.microsoft.com/office/drawing/2014/main" xmlns="" id="{00000000-0008-0000-0000-000015000000}"/>
              </a:ext>
            </a:extLst>
          </xdr:cNvPr>
          <xdr:cNvSpPr>
            <a:spLocks noChangeShapeType="1"/>
          </xdr:cNvSpPr>
        </xdr:nvSpPr>
        <xdr:spPr bwMode="auto">
          <a:xfrm>
            <a:off x="3452"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Rectangle 29">
            <a:extLst>
              <a:ext uri="{FF2B5EF4-FFF2-40B4-BE49-F238E27FC236}">
                <a16:creationId xmlns:a16="http://schemas.microsoft.com/office/drawing/2014/main" xmlns="" id="{00000000-0008-0000-0000-000016000000}"/>
              </a:ext>
            </a:extLst>
          </xdr:cNvPr>
          <xdr:cNvSpPr>
            <a:spLocks noChangeArrowheads="1"/>
          </xdr:cNvSpPr>
        </xdr:nvSpPr>
        <xdr:spPr bwMode="auto">
          <a:xfrm>
            <a:off x="3447"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 name="Line 28">
            <a:extLst>
              <a:ext uri="{FF2B5EF4-FFF2-40B4-BE49-F238E27FC236}">
                <a16:creationId xmlns:a16="http://schemas.microsoft.com/office/drawing/2014/main" xmlns="" id="{00000000-0008-0000-0000-000017000000}"/>
              </a:ext>
            </a:extLst>
          </xdr:cNvPr>
          <xdr:cNvSpPr>
            <a:spLocks noChangeShapeType="1"/>
          </xdr:cNvSpPr>
        </xdr:nvSpPr>
        <xdr:spPr bwMode="auto">
          <a:xfrm>
            <a:off x="3581"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Rectangle 27">
            <a:extLst>
              <a:ext uri="{FF2B5EF4-FFF2-40B4-BE49-F238E27FC236}">
                <a16:creationId xmlns:a16="http://schemas.microsoft.com/office/drawing/2014/main" xmlns="" id="{00000000-0008-0000-0000-000018000000}"/>
              </a:ext>
            </a:extLst>
          </xdr:cNvPr>
          <xdr:cNvSpPr>
            <a:spLocks noChangeArrowheads="1"/>
          </xdr:cNvSpPr>
        </xdr:nvSpPr>
        <xdr:spPr bwMode="auto">
          <a:xfrm>
            <a:off x="3576"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Line 26">
            <a:extLst>
              <a:ext uri="{FF2B5EF4-FFF2-40B4-BE49-F238E27FC236}">
                <a16:creationId xmlns:a16="http://schemas.microsoft.com/office/drawing/2014/main" xmlns="" id="{00000000-0008-0000-0000-000019000000}"/>
              </a:ext>
            </a:extLst>
          </xdr:cNvPr>
          <xdr:cNvSpPr>
            <a:spLocks noChangeShapeType="1"/>
          </xdr:cNvSpPr>
        </xdr:nvSpPr>
        <xdr:spPr bwMode="auto">
          <a:xfrm>
            <a:off x="3710"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Rectangle 25">
            <a:extLst>
              <a:ext uri="{FF2B5EF4-FFF2-40B4-BE49-F238E27FC236}">
                <a16:creationId xmlns:a16="http://schemas.microsoft.com/office/drawing/2014/main" xmlns="" id="{00000000-0008-0000-0000-00001A000000}"/>
              </a:ext>
            </a:extLst>
          </xdr:cNvPr>
          <xdr:cNvSpPr>
            <a:spLocks noChangeArrowheads="1"/>
          </xdr:cNvSpPr>
        </xdr:nvSpPr>
        <xdr:spPr bwMode="auto">
          <a:xfrm>
            <a:off x="3705"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Line 24">
            <a:extLst>
              <a:ext uri="{FF2B5EF4-FFF2-40B4-BE49-F238E27FC236}">
                <a16:creationId xmlns:a16="http://schemas.microsoft.com/office/drawing/2014/main" xmlns="" id="{00000000-0008-0000-0000-00001B000000}"/>
              </a:ext>
            </a:extLst>
          </xdr:cNvPr>
          <xdr:cNvSpPr>
            <a:spLocks noChangeShapeType="1"/>
          </xdr:cNvSpPr>
        </xdr:nvSpPr>
        <xdr:spPr bwMode="auto">
          <a:xfrm>
            <a:off x="3839"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Rectangle 23">
            <a:extLst>
              <a:ext uri="{FF2B5EF4-FFF2-40B4-BE49-F238E27FC236}">
                <a16:creationId xmlns:a16="http://schemas.microsoft.com/office/drawing/2014/main" xmlns="" id="{00000000-0008-0000-0000-00001C000000}"/>
              </a:ext>
            </a:extLst>
          </xdr:cNvPr>
          <xdr:cNvSpPr>
            <a:spLocks noChangeArrowheads="1"/>
          </xdr:cNvSpPr>
        </xdr:nvSpPr>
        <xdr:spPr bwMode="auto">
          <a:xfrm>
            <a:off x="3834"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Line 22">
            <a:extLst>
              <a:ext uri="{FF2B5EF4-FFF2-40B4-BE49-F238E27FC236}">
                <a16:creationId xmlns:a16="http://schemas.microsoft.com/office/drawing/2014/main" xmlns="" id="{00000000-0008-0000-0000-00001D000000}"/>
              </a:ext>
            </a:extLst>
          </xdr:cNvPr>
          <xdr:cNvSpPr>
            <a:spLocks noChangeShapeType="1"/>
          </xdr:cNvSpPr>
        </xdr:nvSpPr>
        <xdr:spPr bwMode="auto">
          <a:xfrm>
            <a:off x="3968"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Rectangle 21">
            <a:extLst>
              <a:ext uri="{FF2B5EF4-FFF2-40B4-BE49-F238E27FC236}">
                <a16:creationId xmlns:a16="http://schemas.microsoft.com/office/drawing/2014/main" xmlns="" id="{00000000-0008-0000-0000-00001E000000}"/>
              </a:ext>
            </a:extLst>
          </xdr:cNvPr>
          <xdr:cNvSpPr>
            <a:spLocks noChangeArrowheads="1"/>
          </xdr:cNvSpPr>
        </xdr:nvSpPr>
        <xdr:spPr bwMode="auto">
          <a:xfrm>
            <a:off x="3963"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Line 20">
            <a:extLst>
              <a:ext uri="{FF2B5EF4-FFF2-40B4-BE49-F238E27FC236}">
                <a16:creationId xmlns:a16="http://schemas.microsoft.com/office/drawing/2014/main" xmlns="" id="{00000000-0008-0000-0000-00001F000000}"/>
              </a:ext>
            </a:extLst>
          </xdr:cNvPr>
          <xdr:cNvSpPr>
            <a:spLocks noChangeShapeType="1"/>
          </xdr:cNvSpPr>
        </xdr:nvSpPr>
        <xdr:spPr bwMode="auto">
          <a:xfrm>
            <a:off x="4097"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Rectangle 19">
            <a:extLst>
              <a:ext uri="{FF2B5EF4-FFF2-40B4-BE49-F238E27FC236}">
                <a16:creationId xmlns:a16="http://schemas.microsoft.com/office/drawing/2014/main" xmlns="" id="{00000000-0008-0000-0000-000020000000}"/>
              </a:ext>
            </a:extLst>
          </xdr:cNvPr>
          <xdr:cNvSpPr>
            <a:spLocks noChangeArrowheads="1"/>
          </xdr:cNvSpPr>
        </xdr:nvSpPr>
        <xdr:spPr bwMode="auto">
          <a:xfrm>
            <a:off x="4092"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18">
            <a:extLst>
              <a:ext uri="{FF2B5EF4-FFF2-40B4-BE49-F238E27FC236}">
                <a16:creationId xmlns:a16="http://schemas.microsoft.com/office/drawing/2014/main" xmlns="" id="{00000000-0008-0000-0000-000021000000}"/>
              </a:ext>
            </a:extLst>
          </xdr:cNvPr>
          <xdr:cNvSpPr>
            <a:spLocks noChangeShapeType="1"/>
          </xdr:cNvSpPr>
        </xdr:nvSpPr>
        <xdr:spPr bwMode="auto">
          <a:xfrm>
            <a:off x="4226"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Freeform 17">
            <a:extLst>
              <a:ext uri="{FF2B5EF4-FFF2-40B4-BE49-F238E27FC236}">
                <a16:creationId xmlns:a16="http://schemas.microsoft.com/office/drawing/2014/main" xmlns="" id="{00000000-0008-0000-0000-000022000000}"/>
              </a:ext>
            </a:extLst>
          </xdr:cNvPr>
          <xdr:cNvSpPr>
            <a:spLocks/>
          </xdr:cNvSpPr>
        </xdr:nvSpPr>
        <xdr:spPr bwMode="auto">
          <a:xfrm>
            <a:off x="2552" y="1806"/>
            <a:ext cx="1808" cy="922"/>
          </a:xfrm>
          <a:custGeom>
            <a:avLst/>
            <a:gdLst>
              <a:gd name="T0" fmla="*/ 1808 w 1808"/>
              <a:gd name="T1" fmla="*/ 1807 h 922"/>
              <a:gd name="T2" fmla="*/ 1790 w 1808"/>
              <a:gd name="T3" fmla="*/ 1807 h 922"/>
              <a:gd name="T4" fmla="*/ 1790 w 1808"/>
              <a:gd name="T5" fmla="*/ 2710 h 922"/>
              <a:gd name="T6" fmla="*/ 1679 w 1808"/>
              <a:gd name="T7" fmla="*/ 2710 h 922"/>
              <a:gd name="T8" fmla="*/ 1679 w 1808"/>
              <a:gd name="T9" fmla="*/ 2360 h 922"/>
              <a:gd name="T10" fmla="*/ 1670 w 1808"/>
              <a:gd name="T11" fmla="*/ 2360 h 922"/>
              <a:gd name="T12" fmla="*/ 1670 w 1808"/>
              <a:gd name="T13" fmla="*/ 2710 h 922"/>
              <a:gd name="T14" fmla="*/ 0 w 1808"/>
              <a:gd name="T15" fmla="*/ 2710 h 922"/>
              <a:gd name="T16" fmla="*/ 0 w 1808"/>
              <a:gd name="T17" fmla="*/ 2728 h 922"/>
              <a:gd name="T18" fmla="*/ 1790 w 1808"/>
              <a:gd name="T19" fmla="*/ 2728 h 922"/>
              <a:gd name="T20" fmla="*/ 1808 w 1808"/>
              <a:gd name="T21" fmla="*/ 2728 h 922"/>
              <a:gd name="T22" fmla="*/ 1808 w 1808"/>
              <a:gd name="T23" fmla="*/ 1807 h 92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08"/>
              <a:gd name="T37" fmla="*/ 0 h 922"/>
              <a:gd name="T38" fmla="*/ 1808 w 1808"/>
              <a:gd name="T39" fmla="*/ 922 h 92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08" h="922">
                <a:moveTo>
                  <a:pt x="1808" y="0"/>
                </a:moveTo>
                <a:lnTo>
                  <a:pt x="1790" y="0"/>
                </a:lnTo>
                <a:lnTo>
                  <a:pt x="1790" y="903"/>
                </a:lnTo>
                <a:lnTo>
                  <a:pt x="1679" y="903"/>
                </a:lnTo>
                <a:lnTo>
                  <a:pt x="1679" y="553"/>
                </a:lnTo>
                <a:lnTo>
                  <a:pt x="1670" y="553"/>
                </a:lnTo>
                <a:lnTo>
                  <a:pt x="1670" y="903"/>
                </a:lnTo>
                <a:lnTo>
                  <a:pt x="0" y="903"/>
                </a:lnTo>
                <a:lnTo>
                  <a:pt x="0" y="921"/>
                </a:lnTo>
                <a:lnTo>
                  <a:pt x="1790" y="921"/>
                </a:lnTo>
                <a:lnTo>
                  <a:pt x="1808" y="921"/>
                </a:lnTo>
                <a:lnTo>
                  <a:pt x="1808"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16">
            <a:extLst>
              <a:ext uri="{FF2B5EF4-FFF2-40B4-BE49-F238E27FC236}">
                <a16:creationId xmlns:a16="http://schemas.microsoft.com/office/drawing/2014/main" xmlns="" id="{00000000-0008-0000-0000-000023000000}"/>
              </a:ext>
            </a:extLst>
          </xdr:cNvPr>
          <xdr:cNvSpPr>
            <a:spLocks/>
          </xdr:cNvSpPr>
        </xdr:nvSpPr>
        <xdr:spPr bwMode="auto">
          <a:xfrm>
            <a:off x="6296" y="1991"/>
            <a:ext cx="1808" cy="185"/>
          </a:xfrm>
          <a:custGeom>
            <a:avLst/>
            <a:gdLst>
              <a:gd name="T0" fmla="*/ 1807 w 1808"/>
              <a:gd name="T1" fmla="*/ 2157 h 185"/>
              <a:gd name="T2" fmla="*/ 903 w 1808"/>
              <a:gd name="T3" fmla="*/ 2157 h 185"/>
              <a:gd name="T4" fmla="*/ 903 w 1808"/>
              <a:gd name="T5" fmla="*/ 1991 h 185"/>
              <a:gd name="T6" fmla="*/ 885 w 1808"/>
              <a:gd name="T7" fmla="*/ 1991 h 185"/>
              <a:gd name="T8" fmla="*/ 885 w 1808"/>
              <a:gd name="T9" fmla="*/ 2157 h 185"/>
              <a:gd name="T10" fmla="*/ 0 w 1808"/>
              <a:gd name="T11" fmla="*/ 2157 h 185"/>
              <a:gd name="T12" fmla="*/ 0 w 1808"/>
              <a:gd name="T13" fmla="*/ 2175 h 185"/>
              <a:gd name="T14" fmla="*/ 885 w 1808"/>
              <a:gd name="T15" fmla="*/ 2175 h 185"/>
              <a:gd name="T16" fmla="*/ 903 w 1808"/>
              <a:gd name="T17" fmla="*/ 2175 h 185"/>
              <a:gd name="T18" fmla="*/ 1807 w 1808"/>
              <a:gd name="T19" fmla="*/ 2175 h 185"/>
              <a:gd name="T20" fmla="*/ 1807 w 1808"/>
              <a:gd name="T21" fmla="*/ 2157 h 18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8"/>
              <a:gd name="T34" fmla="*/ 0 h 185"/>
              <a:gd name="T35" fmla="*/ 1808 w 1808"/>
              <a:gd name="T36" fmla="*/ 185 h 18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8" h="185">
                <a:moveTo>
                  <a:pt x="1807" y="166"/>
                </a:moveTo>
                <a:lnTo>
                  <a:pt x="903" y="166"/>
                </a:lnTo>
                <a:lnTo>
                  <a:pt x="903" y="0"/>
                </a:lnTo>
                <a:lnTo>
                  <a:pt x="885" y="0"/>
                </a:lnTo>
                <a:lnTo>
                  <a:pt x="885" y="166"/>
                </a:lnTo>
                <a:lnTo>
                  <a:pt x="0" y="166"/>
                </a:lnTo>
                <a:lnTo>
                  <a:pt x="0" y="184"/>
                </a:lnTo>
                <a:lnTo>
                  <a:pt x="885" y="184"/>
                </a:lnTo>
                <a:lnTo>
                  <a:pt x="903" y="184"/>
                </a:lnTo>
                <a:lnTo>
                  <a:pt x="1807" y="184"/>
                </a:lnTo>
                <a:lnTo>
                  <a:pt x="1807" y="16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AutoShape 15">
            <a:extLst>
              <a:ext uri="{FF2B5EF4-FFF2-40B4-BE49-F238E27FC236}">
                <a16:creationId xmlns:a16="http://schemas.microsoft.com/office/drawing/2014/main" xmlns="" id="{00000000-0008-0000-0000-000024000000}"/>
              </a:ext>
            </a:extLst>
          </xdr:cNvPr>
          <xdr:cNvSpPr>
            <a:spLocks/>
          </xdr:cNvSpPr>
        </xdr:nvSpPr>
        <xdr:spPr bwMode="auto">
          <a:xfrm>
            <a:off x="2534" y="1070"/>
            <a:ext cx="7554" cy="3685"/>
          </a:xfrm>
          <a:custGeom>
            <a:avLst/>
            <a:gdLst>
              <a:gd name="T0" fmla="*/ 1826 w 7554"/>
              <a:gd name="T1" fmla="*/ 3281 h 3685"/>
              <a:gd name="T2" fmla="*/ 1808 w 7554"/>
              <a:gd name="T3" fmla="*/ 3281 h 3685"/>
              <a:gd name="T4" fmla="*/ 1808 w 7554"/>
              <a:gd name="T5" fmla="*/ 3465 h 3685"/>
              <a:gd name="T6" fmla="*/ 1826 w 7554"/>
              <a:gd name="T7" fmla="*/ 3465 h 3685"/>
              <a:gd name="T8" fmla="*/ 1826 w 7554"/>
              <a:gd name="T9" fmla="*/ 3281 h 3685"/>
              <a:gd name="T10" fmla="*/ 3763 w 7554"/>
              <a:gd name="T11" fmla="*/ 3281 h 3685"/>
              <a:gd name="T12" fmla="*/ 3744 w 7554"/>
              <a:gd name="T13" fmla="*/ 3281 h 3685"/>
              <a:gd name="T14" fmla="*/ 3744 w 7554"/>
              <a:gd name="T15" fmla="*/ 3465 h 3685"/>
              <a:gd name="T16" fmla="*/ 3763 w 7554"/>
              <a:gd name="T17" fmla="*/ 3465 h 3685"/>
              <a:gd name="T18" fmla="*/ 3763 w 7554"/>
              <a:gd name="T19" fmla="*/ 3281 h 3685"/>
              <a:gd name="T20" fmla="*/ 3763 w 7554"/>
              <a:gd name="T21" fmla="*/ 2157 h 3685"/>
              <a:gd name="T22" fmla="*/ 3744 w 7554"/>
              <a:gd name="T23" fmla="*/ 2157 h 3685"/>
              <a:gd name="T24" fmla="*/ 3744 w 7554"/>
              <a:gd name="T25" fmla="*/ 2360 h 3685"/>
              <a:gd name="T26" fmla="*/ 3763 w 7554"/>
              <a:gd name="T27" fmla="*/ 2360 h 3685"/>
              <a:gd name="T28" fmla="*/ 3763 w 7554"/>
              <a:gd name="T29" fmla="*/ 2157 h 3685"/>
              <a:gd name="T30" fmla="*/ 5570 w 7554"/>
              <a:gd name="T31" fmla="*/ 3281 h 3685"/>
              <a:gd name="T32" fmla="*/ 5552 w 7554"/>
              <a:gd name="T33" fmla="*/ 3281 h 3685"/>
              <a:gd name="T34" fmla="*/ 5552 w 7554"/>
              <a:gd name="T35" fmla="*/ 3465 h 3685"/>
              <a:gd name="T36" fmla="*/ 5570 w 7554"/>
              <a:gd name="T37" fmla="*/ 3465 h 3685"/>
              <a:gd name="T38" fmla="*/ 5570 w 7554"/>
              <a:gd name="T39" fmla="*/ 3281 h 3685"/>
              <a:gd name="T40" fmla="*/ 5570 w 7554"/>
              <a:gd name="T41" fmla="*/ 2175 h 3685"/>
              <a:gd name="T42" fmla="*/ 5552 w 7554"/>
              <a:gd name="T43" fmla="*/ 2175 h 3685"/>
              <a:gd name="T44" fmla="*/ 5552 w 7554"/>
              <a:gd name="T45" fmla="*/ 2360 h 3685"/>
              <a:gd name="T46" fmla="*/ 5570 w 7554"/>
              <a:gd name="T47" fmla="*/ 2360 h 3685"/>
              <a:gd name="T48" fmla="*/ 5570 w 7554"/>
              <a:gd name="T49" fmla="*/ 2175 h 3685"/>
              <a:gd name="T50" fmla="*/ 7553 w 7554"/>
              <a:gd name="T51" fmla="*/ 3281 h 3685"/>
              <a:gd name="T52" fmla="*/ 7535 w 7554"/>
              <a:gd name="T53" fmla="*/ 3281 h 3685"/>
              <a:gd name="T54" fmla="*/ 7535 w 7554"/>
              <a:gd name="T55" fmla="*/ 3465 h 3685"/>
              <a:gd name="T56" fmla="*/ 7553 w 7554"/>
              <a:gd name="T57" fmla="*/ 3465 h 3685"/>
              <a:gd name="T58" fmla="*/ 7553 w 7554"/>
              <a:gd name="T59" fmla="*/ 3281 h 3685"/>
              <a:gd name="T60" fmla="*/ 7553 w 7554"/>
              <a:gd name="T61" fmla="*/ 3262 h 3685"/>
              <a:gd name="T62" fmla="*/ 2730 w 7554"/>
              <a:gd name="T63" fmla="*/ 3262 h 3685"/>
              <a:gd name="T64" fmla="*/ 2730 w 7554"/>
              <a:gd name="T65" fmla="*/ 1070 h 3685"/>
              <a:gd name="T66" fmla="*/ 2711 w 7554"/>
              <a:gd name="T67" fmla="*/ 1070 h 3685"/>
              <a:gd name="T68" fmla="*/ 2711 w 7554"/>
              <a:gd name="T69" fmla="*/ 3262 h 3685"/>
              <a:gd name="T70" fmla="*/ 18 w 7554"/>
              <a:gd name="T71" fmla="*/ 3262 h 3685"/>
              <a:gd name="T72" fmla="*/ 18 w 7554"/>
              <a:gd name="T73" fmla="*/ 3262 h 3685"/>
              <a:gd name="T74" fmla="*/ 0 w 7554"/>
              <a:gd name="T75" fmla="*/ 3262 h 3685"/>
              <a:gd name="T76" fmla="*/ 0 w 7554"/>
              <a:gd name="T77" fmla="*/ 3465 h 3685"/>
              <a:gd name="T78" fmla="*/ 18 w 7554"/>
              <a:gd name="T79" fmla="*/ 3465 h 3685"/>
              <a:gd name="T80" fmla="*/ 18 w 7554"/>
              <a:gd name="T81" fmla="*/ 3281 h 3685"/>
              <a:gd name="T82" fmla="*/ 2711 w 7554"/>
              <a:gd name="T83" fmla="*/ 3281 h 3685"/>
              <a:gd name="T84" fmla="*/ 2711 w 7554"/>
              <a:gd name="T85" fmla="*/ 4755 h 3685"/>
              <a:gd name="T86" fmla="*/ 2730 w 7554"/>
              <a:gd name="T87" fmla="*/ 4755 h 3685"/>
              <a:gd name="T88" fmla="*/ 2730 w 7554"/>
              <a:gd name="T89" fmla="*/ 3281 h 3685"/>
              <a:gd name="T90" fmla="*/ 7553 w 7554"/>
              <a:gd name="T91" fmla="*/ 3281 h 3685"/>
              <a:gd name="T92" fmla="*/ 7553 w 7554"/>
              <a:gd name="T93" fmla="*/ 3262 h 3685"/>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7554"/>
              <a:gd name="T142" fmla="*/ 0 h 3685"/>
              <a:gd name="T143" fmla="*/ 7554 w 7554"/>
              <a:gd name="T144" fmla="*/ 3685 h 3685"/>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7554" h="3685">
                <a:moveTo>
                  <a:pt x="1826" y="2211"/>
                </a:moveTo>
                <a:lnTo>
                  <a:pt x="1808" y="2211"/>
                </a:lnTo>
                <a:lnTo>
                  <a:pt x="1808" y="2395"/>
                </a:lnTo>
                <a:lnTo>
                  <a:pt x="1826" y="2395"/>
                </a:lnTo>
                <a:lnTo>
                  <a:pt x="1826" y="2211"/>
                </a:lnTo>
                <a:close/>
                <a:moveTo>
                  <a:pt x="3763" y="2211"/>
                </a:moveTo>
                <a:lnTo>
                  <a:pt x="3744" y="2211"/>
                </a:lnTo>
                <a:lnTo>
                  <a:pt x="3744" y="2395"/>
                </a:lnTo>
                <a:lnTo>
                  <a:pt x="3763" y="2395"/>
                </a:lnTo>
                <a:lnTo>
                  <a:pt x="3763" y="2211"/>
                </a:lnTo>
                <a:close/>
                <a:moveTo>
                  <a:pt x="3763" y="1087"/>
                </a:moveTo>
                <a:lnTo>
                  <a:pt x="3744" y="1087"/>
                </a:lnTo>
                <a:lnTo>
                  <a:pt x="3744" y="1290"/>
                </a:lnTo>
                <a:lnTo>
                  <a:pt x="3763" y="1290"/>
                </a:lnTo>
                <a:lnTo>
                  <a:pt x="3763" y="1087"/>
                </a:lnTo>
                <a:close/>
                <a:moveTo>
                  <a:pt x="5570" y="2211"/>
                </a:moveTo>
                <a:lnTo>
                  <a:pt x="5552" y="2211"/>
                </a:lnTo>
                <a:lnTo>
                  <a:pt x="5552" y="2395"/>
                </a:lnTo>
                <a:lnTo>
                  <a:pt x="5570" y="2395"/>
                </a:lnTo>
                <a:lnTo>
                  <a:pt x="5570" y="2211"/>
                </a:lnTo>
                <a:close/>
                <a:moveTo>
                  <a:pt x="5570" y="1105"/>
                </a:moveTo>
                <a:lnTo>
                  <a:pt x="5552" y="1105"/>
                </a:lnTo>
                <a:lnTo>
                  <a:pt x="5552" y="1290"/>
                </a:lnTo>
                <a:lnTo>
                  <a:pt x="5570" y="1290"/>
                </a:lnTo>
                <a:lnTo>
                  <a:pt x="5570" y="1105"/>
                </a:lnTo>
                <a:close/>
                <a:moveTo>
                  <a:pt x="7553" y="2211"/>
                </a:moveTo>
                <a:lnTo>
                  <a:pt x="7535" y="2211"/>
                </a:lnTo>
                <a:lnTo>
                  <a:pt x="7535" y="2395"/>
                </a:lnTo>
                <a:lnTo>
                  <a:pt x="7553" y="2395"/>
                </a:lnTo>
                <a:lnTo>
                  <a:pt x="7553" y="2211"/>
                </a:lnTo>
                <a:close/>
                <a:moveTo>
                  <a:pt x="7553" y="2192"/>
                </a:moveTo>
                <a:lnTo>
                  <a:pt x="2730" y="2192"/>
                </a:lnTo>
                <a:lnTo>
                  <a:pt x="2730" y="0"/>
                </a:lnTo>
                <a:lnTo>
                  <a:pt x="2711" y="0"/>
                </a:lnTo>
                <a:lnTo>
                  <a:pt x="2711" y="2192"/>
                </a:lnTo>
                <a:lnTo>
                  <a:pt x="18" y="2192"/>
                </a:lnTo>
                <a:lnTo>
                  <a:pt x="0" y="2192"/>
                </a:lnTo>
                <a:lnTo>
                  <a:pt x="0" y="2395"/>
                </a:lnTo>
                <a:lnTo>
                  <a:pt x="18" y="2395"/>
                </a:lnTo>
                <a:lnTo>
                  <a:pt x="18" y="2211"/>
                </a:lnTo>
                <a:lnTo>
                  <a:pt x="2711" y="2211"/>
                </a:lnTo>
                <a:lnTo>
                  <a:pt x="2711" y="3685"/>
                </a:lnTo>
                <a:lnTo>
                  <a:pt x="2730" y="3685"/>
                </a:lnTo>
                <a:lnTo>
                  <a:pt x="2730" y="2211"/>
                </a:lnTo>
                <a:lnTo>
                  <a:pt x="7553" y="2211"/>
                </a:lnTo>
                <a:lnTo>
                  <a:pt x="7553" y="219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Text Box 1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9189" y="3462"/>
            <a:ext cx="1660"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UMUM</a:t>
            </a:r>
          </a:p>
        </xdr:txBody>
      </xdr:sp>
      <xdr:sp macro="" textlink="">
        <xdr:nvSpPr>
          <xdr:cNvPr id="38" name="Text Box 1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7205" y="3462"/>
            <a:ext cx="1699"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SOSIAL</a:t>
            </a:r>
          </a:p>
        </xdr:txBody>
      </xdr:sp>
      <xdr:sp macro="" textlink="">
        <xdr:nvSpPr>
          <xdr:cNvPr id="39" name="Text Box 12">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383" y="3462"/>
            <a:ext cx="1557"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KEMAKMURAN</a:t>
            </a:r>
          </a:p>
        </xdr:txBody>
      </xdr:sp>
      <xdr:sp macro="" textlink="">
        <xdr:nvSpPr>
          <xdr:cNvPr id="40" name="Text Box 11">
            <a:extLst>
              <a:ext uri="{FF2B5EF4-FFF2-40B4-BE49-F238E27FC236}">
                <a16:creationId xmlns:a16="http://schemas.microsoft.com/office/drawing/2014/main" xmlns="" id="{00000000-0008-0000-0000-000028000000}"/>
              </a:ext>
            </a:extLst>
          </xdr:cNvPr>
          <xdr:cNvSpPr txBox="1">
            <a:spLocks noChangeArrowheads="1"/>
          </xdr:cNvSpPr>
        </xdr:nvSpPr>
        <xdr:spPr bwMode="auto">
          <a:xfrm>
            <a:off x="3587" y="3462"/>
            <a:ext cx="1538"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KEAMANAN</a:t>
            </a:r>
          </a:p>
        </xdr:txBody>
      </xdr:sp>
      <xdr:sp macro="" textlink="">
        <xdr:nvSpPr>
          <xdr:cNvPr id="41" name="Text Box 10">
            <a:extLst>
              <a:ext uri="{FF2B5EF4-FFF2-40B4-BE49-F238E27FC236}">
                <a16:creationId xmlns:a16="http://schemas.microsoft.com/office/drawing/2014/main" xmlns="" id="{00000000-0008-0000-0000-000029000000}"/>
              </a:ext>
            </a:extLst>
          </xdr:cNvPr>
          <xdr:cNvSpPr txBox="1">
            <a:spLocks noChangeArrowheads="1"/>
          </xdr:cNvSpPr>
        </xdr:nvSpPr>
        <xdr:spPr bwMode="auto">
          <a:xfrm>
            <a:off x="1772" y="3462"/>
            <a:ext cx="1563" cy="913"/>
          </a:xfrm>
          <a:prstGeom prst="rect">
            <a:avLst/>
          </a:prstGeom>
          <a:noFill/>
          <a:ln w="1189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PRAJA</a:t>
            </a:r>
          </a:p>
        </xdr:txBody>
      </xdr:sp>
      <xdr:sp macro="" textlink="">
        <xdr:nvSpPr>
          <xdr:cNvPr id="42" name="Text Box 9">
            <a:extLst>
              <a:ext uri="{FF2B5EF4-FFF2-40B4-BE49-F238E27FC236}">
                <a16:creationId xmlns:a16="http://schemas.microsoft.com/office/drawing/2014/main" xmlns="" id="{00000000-0008-0000-0000-00002A000000}"/>
              </a:ext>
            </a:extLst>
          </xdr:cNvPr>
          <xdr:cNvSpPr txBox="1">
            <a:spLocks noChangeArrowheads="1"/>
          </xdr:cNvSpPr>
        </xdr:nvSpPr>
        <xdr:spPr bwMode="auto">
          <a:xfrm>
            <a:off x="7205" y="2350"/>
            <a:ext cx="1699" cy="732"/>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700" b="0" i="0" u="none" strike="noStrike" baseline="0">
                <a:solidFill>
                  <a:srgbClr val="000000"/>
                </a:solidFill>
                <a:latin typeface="Calibri"/>
                <a:cs typeface="Calibri"/>
              </a:rPr>
              <a:t>SUBBAGIAN KEUANGAN PERENCANAAN EVALUASI DAN</a:t>
            </a:r>
            <a:r>
              <a:rPr lang="en-US" sz="800" b="0" i="0" u="none" strike="noStrike" baseline="0">
                <a:solidFill>
                  <a:srgbClr val="000000"/>
                </a:solidFill>
                <a:latin typeface="Calibri"/>
                <a:cs typeface="Calibri"/>
              </a:rPr>
              <a:t> </a:t>
            </a:r>
            <a:r>
              <a:rPr lang="en-US" sz="700" b="0" i="0" u="none" strike="noStrike" baseline="0">
                <a:solidFill>
                  <a:srgbClr val="000000"/>
                </a:solidFill>
                <a:latin typeface="Calibri"/>
                <a:cs typeface="Calibri"/>
              </a:rPr>
              <a:t>PELAPORAN</a:t>
            </a:r>
            <a:endParaRPr lang="en-US" sz="1100" b="0" i="0" u="none" strike="noStrike" baseline="0">
              <a:solidFill>
                <a:srgbClr val="000000"/>
              </a:solidFill>
              <a:latin typeface="Calibri"/>
              <a:cs typeface="Calibri"/>
            </a:endParaRPr>
          </a:p>
          <a:p>
            <a:pPr algn="l" rtl="0">
              <a:lnSpc>
                <a:spcPts val="800"/>
              </a:lnSpc>
              <a:defRPr sz="1000"/>
            </a:pPr>
            <a:r>
              <a:rPr lang="en-US" sz="700" b="0" i="0" u="none" strike="noStrike" baseline="0">
                <a:solidFill>
                  <a:srgbClr val="000000"/>
                </a:solidFill>
                <a:latin typeface="Calibri"/>
                <a:cs typeface="Calibri"/>
              </a:rPr>
              <a:t>               EVALUASI DAN PELAPORAN</a:t>
            </a:r>
          </a:p>
        </xdr:txBody>
      </xdr:sp>
      <xdr:sp macro="" textlink="">
        <xdr:nvSpPr>
          <xdr:cNvPr id="43" name="Text Box 8">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519" y="2350"/>
            <a:ext cx="1551" cy="732"/>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800" b="0" i="0" u="none" strike="noStrike" baseline="0">
                <a:solidFill>
                  <a:srgbClr val="000000"/>
                </a:solidFill>
                <a:latin typeface="Calibri"/>
                <a:cs typeface="Calibri"/>
              </a:rPr>
              <a:t>SUBBAGIAN UMUM DAN KEPEGAWAIAN</a:t>
            </a:r>
          </a:p>
        </xdr:txBody>
      </xdr:sp>
      <xdr:sp macro="" textlink="">
        <xdr:nvSpPr>
          <xdr:cNvPr id="44" name="Text Box 7">
            <a:extLst>
              <a:ext uri="{FF2B5EF4-FFF2-40B4-BE49-F238E27FC236}">
                <a16:creationId xmlns:a16="http://schemas.microsoft.com/office/drawing/2014/main" xmlns="" id="{00000000-0008-0000-0000-00002C000000}"/>
              </a:ext>
            </a:extLst>
          </xdr:cNvPr>
          <xdr:cNvSpPr txBox="1">
            <a:spLocks noChangeArrowheads="1"/>
          </xdr:cNvSpPr>
        </xdr:nvSpPr>
        <xdr:spPr bwMode="auto">
          <a:xfrm>
            <a:off x="2560" y="1798"/>
            <a:ext cx="1777" cy="551"/>
          </a:xfrm>
          <a:prstGeom prst="rect">
            <a:avLst/>
          </a:prstGeom>
          <a:noFill/>
          <a:ln>
            <a:noFill/>
          </a:ln>
        </xdr:spPr>
        <xdr:txBody>
          <a:bodyPr vertOverflow="clip" wrap="square" lIns="0" tIns="0" rIns="0" bIns="0" anchor="ctr" upright="1"/>
          <a:lstStyle/>
          <a:p>
            <a:pPr algn="ctr" rtl="0">
              <a:defRPr sz="1000"/>
            </a:pPr>
            <a:r>
              <a:rPr lang="en-US" sz="700" b="0" i="0" u="none" strike="noStrike" baseline="0">
                <a:solidFill>
                  <a:srgbClr val="000000"/>
                </a:solidFill>
                <a:latin typeface="Calibri"/>
                <a:cs typeface="Calibri"/>
              </a:rPr>
              <a:t>KELOMPOK JABATAN UNGSIONAL</a:t>
            </a:r>
          </a:p>
          <a:p>
            <a:pPr algn="ctr" rtl="0">
              <a:defRPr sz="1000"/>
            </a:pPr>
            <a:r>
              <a:rPr lang="en-US" sz="700" b="0" i="0" u="none" strike="noStrike" baseline="0">
                <a:solidFill>
                  <a:srgbClr val="000000"/>
                </a:solidFill>
                <a:latin typeface="Calibri"/>
                <a:cs typeface="Calibri"/>
              </a:rPr>
              <a:t>JABATAN FUNGSION</a:t>
            </a:r>
            <a:r>
              <a:rPr lang="en-US" sz="550" b="0" i="0" u="none" strike="noStrike" baseline="0">
                <a:solidFill>
                  <a:srgbClr val="000000"/>
                </a:solidFill>
                <a:latin typeface="Calibri"/>
                <a:cs typeface="Calibri"/>
              </a:rPr>
              <a:t>AL</a:t>
            </a:r>
          </a:p>
        </xdr:txBody>
      </xdr:sp>
      <xdr:sp macro="" textlink="">
        <xdr:nvSpPr>
          <xdr:cNvPr id="45" name="Text Box 6">
            <a:extLst>
              <a:ext uri="{FF2B5EF4-FFF2-40B4-BE49-F238E27FC236}">
                <a16:creationId xmlns:a16="http://schemas.microsoft.com/office/drawing/2014/main" xmlns="" id="{00000000-0008-0000-0000-00002D000000}"/>
              </a:ext>
            </a:extLst>
          </xdr:cNvPr>
          <xdr:cNvSpPr txBox="1">
            <a:spLocks noChangeArrowheads="1"/>
          </xdr:cNvSpPr>
        </xdr:nvSpPr>
        <xdr:spPr bwMode="auto">
          <a:xfrm>
            <a:off x="6281" y="1247"/>
            <a:ext cx="1686" cy="742"/>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900" b="0" i="0" u="none" strike="noStrike" baseline="0">
                <a:solidFill>
                  <a:srgbClr val="000000"/>
                </a:solidFill>
                <a:latin typeface="Calibri"/>
                <a:cs typeface="Calibri"/>
              </a:rPr>
              <a:t>MANTRI ANOM</a:t>
            </a:r>
          </a:p>
        </xdr:txBody>
      </xdr:sp>
      <xdr:sp macro="" textlink="">
        <xdr:nvSpPr>
          <xdr:cNvPr id="46" name="Text Box 5">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350" y="334"/>
            <a:ext cx="1796" cy="723"/>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850" b="0" i="0" u="none" strike="noStrike" baseline="0">
                <a:solidFill>
                  <a:srgbClr val="000000"/>
                </a:solidFill>
                <a:latin typeface="Calibri"/>
                <a:cs typeface="Calibri"/>
              </a:rPr>
              <a:t>MANTRI PAMONG PRAJA</a:t>
            </a:r>
          </a:p>
        </xdr:txBody>
      </xdr:sp>
    </xdr:grpSp>
    <xdr:clientData/>
  </xdr:twoCellAnchor>
  <xdr:twoCellAnchor>
    <xdr:from>
      <xdr:col>3</xdr:col>
      <xdr:colOff>1943100</xdr:colOff>
      <xdr:row>945</xdr:row>
      <xdr:rowOff>95250</xdr:rowOff>
    </xdr:from>
    <xdr:to>
      <xdr:col>4</xdr:col>
      <xdr:colOff>742950</xdr:colOff>
      <xdr:row>954</xdr:row>
      <xdr:rowOff>50800</xdr:rowOff>
    </xdr:to>
    <xdr:grpSp>
      <xdr:nvGrpSpPr>
        <xdr:cNvPr id="47" name="Group 1">
          <a:extLst>
            <a:ext uri="{FF2B5EF4-FFF2-40B4-BE49-F238E27FC236}">
              <a16:creationId xmlns:a16="http://schemas.microsoft.com/office/drawing/2014/main" xmlns="" id="{00000000-0008-0000-0000-00002F000000}"/>
            </a:ext>
          </a:extLst>
        </xdr:cNvPr>
        <xdr:cNvGrpSpPr>
          <a:grpSpLocks/>
        </xdr:cNvGrpSpPr>
      </xdr:nvGrpSpPr>
      <xdr:grpSpPr bwMode="auto">
        <a:xfrm>
          <a:off x="2978944" y="256436813"/>
          <a:ext cx="2252662" cy="1777206"/>
          <a:chOff x="4471" y="-1760"/>
          <a:chExt cx="1698" cy="940"/>
        </a:xfrm>
      </xdr:grpSpPr>
      <xdr:sp macro="" textlink="">
        <xdr:nvSpPr>
          <xdr:cNvPr id="48" name="Freeform 3">
            <a:extLst>
              <a:ext uri="{FF2B5EF4-FFF2-40B4-BE49-F238E27FC236}">
                <a16:creationId xmlns:a16="http://schemas.microsoft.com/office/drawing/2014/main" xmlns="" id="{00000000-0008-0000-0000-000030000000}"/>
              </a:ext>
            </a:extLst>
          </xdr:cNvPr>
          <xdr:cNvSpPr>
            <a:spLocks/>
          </xdr:cNvSpPr>
        </xdr:nvSpPr>
        <xdr:spPr bwMode="auto">
          <a:xfrm>
            <a:off x="4599" y="-1577"/>
            <a:ext cx="1568" cy="756"/>
          </a:xfrm>
          <a:custGeom>
            <a:avLst/>
            <a:gdLst>
              <a:gd name="T0" fmla="*/ 1568 w 1568"/>
              <a:gd name="T1" fmla="*/ -1558 h 756"/>
              <a:gd name="T2" fmla="*/ 1568 w 1568"/>
              <a:gd name="T3" fmla="*/ -1576 h 756"/>
              <a:gd name="T4" fmla="*/ 1420 w 1568"/>
              <a:gd name="T5" fmla="*/ -1576 h 756"/>
              <a:gd name="T6" fmla="*/ 1420 w 1568"/>
              <a:gd name="T7" fmla="*/ -1558 h 756"/>
              <a:gd name="T8" fmla="*/ 1549 w 1568"/>
              <a:gd name="T9" fmla="*/ -1558 h 756"/>
              <a:gd name="T10" fmla="*/ 1549 w 1568"/>
              <a:gd name="T11" fmla="*/ -839 h 756"/>
              <a:gd name="T12" fmla="*/ 18 w 1568"/>
              <a:gd name="T13" fmla="*/ -839 h 756"/>
              <a:gd name="T14" fmla="*/ 18 w 1568"/>
              <a:gd name="T15" fmla="*/ -1005 h 756"/>
              <a:gd name="T16" fmla="*/ 0 w 1568"/>
              <a:gd name="T17" fmla="*/ -1005 h 756"/>
              <a:gd name="T18" fmla="*/ 0 w 1568"/>
              <a:gd name="T19" fmla="*/ -821 h 756"/>
              <a:gd name="T20" fmla="*/ 18 w 1568"/>
              <a:gd name="T21" fmla="*/ -821 h 756"/>
              <a:gd name="T22" fmla="*/ 1549 w 1568"/>
              <a:gd name="T23" fmla="*/ -821 h 756"/>
              <a:gd name="T24" fmla="*/ 1568 w 1568"/>
              <a:gd name="T25" fmla="*/ -821 h 756"/>
              <a:gd name="T26" fmla="*/ 1568 w 1568"/>
              <a:gd name="T27" fmla="*/ -1558 h 75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1568"/>
              <a:gd name="T43" fmla="*/ 0 h 756"/>
              <a:gd name="T44" fmla="*/ 1568 w 1568"/>
              <a:gd name="T45" fmla="*/ 756 h 75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1568" h="756">
                <a:moveTo>
                  <a:pt x="1568" y="18"/>
                </a:moveTo>
                <a:lnTo>
                  <a:pt x="1568" y="0"/>
                </a:lnTo>
                <a:lnTo>
                  <a:pt x="1420" y="0"/>
                </a:lnTo>
                <a:lnTo>
                  <a:pt x="1420" y="18"/>
                </a:lnTo>
                <a:lnTo>
                  <a:pt x="1549" y="18"/>
                </a:lnTo>
                <a:lnTo>
                  <a:pt x="1549" y="737"/>
                </a:lnTo>
                <a:lnTo>
                  <a:pt x="18" y="737"/>
                </a:lnTo>
                <a:lnTo>
                  <a:pt x="18" y="571"/>
                </a:lnTo>
                <a:lnTo>
                  <a:pt x="0" y="571"/>
                </a:lnTo>
                <a:lnTo>
                  <a:pt x="0" y="755"/>
                </a:lnTo>
                <a:lnTo>
                  <a:pt x="18" y="755"/>
                </a:lnTo>
                <a:lnTo>
                  <a:pt x="1549" y="755"/>
                </a:lnTo>
                <a:lnTo>
                  <a:pt x="1568" y="755"/>
                </a:lnTo>
                <a:lnTo>
                  <a:pt x="1568"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Text Box 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488" y="-1741"/>
            <a:ext cx="1548" cy="727"/>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55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KELURAHAN</a:t>
            </a:r>
            <a:endParaRPr lang="en-US" sz="1100" b="0" i="0" u="none" strike="noStrike" baseline="0">
              <a:solidFill>
                <a:srgbClr val="000000"/>
              </a:solidFill>
              <a:latin typeface="Calibri"/>
              <a:cs typeface="Calibri"/>
            </a:endParaRPr>
          </a:p>
          <a:p>
            <a:pPr algn="ctr" rtl="0">
              <a:defRPr sz="1000"/>
            </a:pPr>
            <a:r>
              <a:rPr lang="en-US" sz="6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65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grpSp>
    <xdr:clientData/>
  </xdr:twoCellAnchor>
  <xdr:twoCellAnchor editAs="oneCell">
    <xdr:from>
      <xdr:col>4</xdr:col>
      <xdr:colOff>1488281</xdr:colOff>
      <xdr:row>1037</xdr:row>
      <xdr:rowOff>83345</xdr:rowOff>
    </xdr:from>
    <xdr:to>
      <xdr:col>6</xdr:col>
      <xdr:colOff>154779</xdr:colOff>
      <xdr:row>1048</xdr:row>
      <xdr:rowOff>130968</xdr:rowOff>
    </xdr:to>
    <xdr:pic>
      <xdr:nvPicPr>
        <xdr:cNvPr id="50" name="Picture 49">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6937" y="328076720"/>
          <a:ext cx="2024061" cy="2274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xdr:row>
      <xdr:rowOff>114300</xdr:rowOff>
    </xdr:from>
    <xdr:to>
      <xdr:col>5</xdr:col>
      <xdr:colOff>114300</xdr:colOff>
      <xdr:row>5</xdr:row>
      <xdr:rowOff>114300</xdr:rowOff>
    </xdr:to>
    <xdr:sp macro="" textlink="">
      <xdr:nvSpPr>
        <xdr:cNvPr id="58534" name="Line 1">
          <a:extLst>
            <a:ext uri="{FF2B5EF4-FFF2-40B4-BE49-F238E27FC236}">
              <a16:creationId xmlns:a16="http://schemas.microsoft.com/office/drawing/2014/main" xmlns="" id="{00000000-0008-0000-0200-0000A6E40000}"/>
            </a:ext>
          </a:extLst>
        </xdr:cNvPr>
        <xdr:cNvSpPr>
          <a:spLocks noChangeShapeType="1"/>
        </xdr:cNvSpPr>
      </xdr:nvSpPr>
      <xdr:spPr bwMode="auto">
        <a:xfrm>
          <a:off x="2343150" y="1190625"/>
          <a:ext cx="1209675" cy="0"/>
        </a:xfrm>
        <a:prstGeom prst="line">
          <a:avLst/>
        </a:prstGeom>
        <a:noFill/>
        <a:ln w="9525">
          <a:solidFill>
            <a:srgbClr val="000000"/>
          </a:solidFill>
          <a:round/>
          <a:headEnd/>
          <a:tailEnd type="triangle" w="med" len="med"/>
        </a:ln>
      </xdr:spPr>
    </xdr:sp>
    <xdr:clientData/>
  </xdr:twoCellAnchor>
  <xdr:twoCellAnchor>
    <xdr:from>
      <xdr:col>3</xdr:col>
      <xdr:colOff>19050</xdr:colOff>
      <xdr:row>6</xdr:row>
      <xdr:rowOff>9525</xdr:rowOff>
    </xdr:from>
    <xdr:to>
      <xdr:col>5</xdr:col>
      <xdr:colOff>142875</xdr:colOff>
      <xdr:row>24</xdr:row>
      <xdr:rowOff>95250</xdr:rowOff>
    </xdr:to>
    <xdr:sp macro="" textlink="">
      <xdr:nvSpPr>
        <xdr:cNvPr id="58535" name="Line 2">
          <a:extLst>
            <a:ext uri="{FF2B5EF4-FFF2-40B4-BE49-F238E27FC236}">
              <a16:creationId xmlns:a16="http://schemas.microsoft.com/office/drawing/2014/main" xmlns="" id="{00000000-0008-0000-0200-0000A7E40000}"/>
            </a:ext>
          </a:extLst>
        </xdr:cNvPr>
        <xdr:cNvSpPr>
          <a:spLocks noChangeShapeType="1"/>
        </xdr:cNvSpPr>
      </xdr:nvSpPr>
      <xdr:spPr bwMode="auto">
        <a:xfrm flipV="1">
          <a:off x="2362200" y="1333500"/>
          <a:ext cx="1219200" cy="3752850"/>
        </a:xfrm>
        <a:prstGeom prst="line">
          <a:avLst/>
        </a:prstGeom>
        <a:noFill/>
        <a:ln w="9525">
          <a:solidFill>
            <a:srgbClr val="000000"/>
          </a:solidFill>
          <a:round/>
          <a:headEnd/>
          <a:tailEnd type="triangle" w="med" len="med"/>
        </a:ln>
      </xdr:spPr>
    </xdr:sp>
    <xdr:clientData/>
  </xdr:twoCellAnchor>
  <xdr:twoCellAnchor>
    <xdr:from>
      <xdr:col>2</xdr:col>
      <xdr:colOff>1838325</xdr:colOff>
      <xdr:row>7</xdr:row>
      <xdr:rowOff>95250</xdr:rowOff>
    </xdr:from>
    <xdr:to>
      <xdr:col>5</xdr:col>
      <xdr:colOff>142875</xdr:colOff>
      <xdr:row>26</xdr:row>
      <xdr:rowOff>142875</xdr:rowOff>
    </xdr:to>
    <xdr:sp macro="" textlink="">
      <xdr:nvSpPr>
        <xdr:cNvPr id="58536" name="Line 3">
          <a:extLst>
            <a:ext uri="{FF2B5EF4-FFF2-40B4-BE49-F238E27FC236}">
              <a16:creationId xmlns:a16="http://schemas.microsoft.com/office/drawing/2014/main" xmlns="" id="{00000000-0008-0000-0200-0000A8E40000}"/>
            </a:ext>
          </a:extLst>
        </xdr:cNvPr>
        <xdr:cNvSpPr>
          <a:spLocks noChangeShapeType="1"/>
        </xdr:cNvSpPr>
      </xdr:nvSpPr>
      <xdr:spPr bwMode="auto">
        <a:xfrm flipV="1">
          <a:off x="2333625" y="1581150"/>
          <a:ext cx="1247775" cy="3962400"/>
        </a:xfrm>
        <a:prstGeom prst="line">
          <a:avLst/>
        </a:prstGeom>
        <a:noFill/>
        <a:ln w="9525">
          <a:solidFill>
            <a:srgbClr val="000000"/>
          </a:solidFill>
          <a:round/>
          <a:headEnd/>
          <a:tailEnd type="triangle" w="med" len="med"/>
        </a:ln>
      </xdr:spPr>
    </xdr:sp>
    <xdr:clientData/>
  </xdr:twoCellAnchor>
  <xdr:twoCellAnchor>
    <xdr:from>
      <xdr:col>3</xdr:col>
      <xdr:colOff>9525</xdr:colOff>
      <xdr:row>23</xdr:row>
      <xdr:rowOff>0</xdr:rowOff>
    </xdr:from>
    <xdr:to>
      <xdr:col>6</xdr:col>
      <xdr:colOff>66675</xdr:colOff>
      <xdr:row>28</xdr:row>
      <xdr:rowOff>133350</xdr:rowOff>
    </xdr:to>
    <xdr:sp macro="" textlink="">
      <xdr:nvSpPr>
        <xdr:cNvPr id="58537" name="Line 4">
          <a:extLst>
            <a:ext uri="{FF2B5EF4-FFF2-40B4-BE49-F238E27FC236}">
              <a16:creationId xmlns:a16="http://schemas.microsoft.com/office/drawing/2014/main" xmlns="" id="{00000000-0008-0000-0200-0000A9E40000}"/>
            </a:ext>
          </a:extLst>
        </xdr:cNvPr>
        <xdr:cNvSpPr>
          <a:spLocks noChangeShapeType="1"/>
        </xdr:cNvSpPr>
      </xdr:nvSpPr>
      <xdr:spPr bwMode="auto">
        <a:xfrm flipV="1">
          <a:off x="2352675" y="4829175"/>
          <a:ext cx="1304925" cy="1114425"/>
        </a:xfrm>
        <a:prstGeom prst="line">
          <a:avLst/>
        </a:prstGeom>
        <a:noFill/>
        <a:ln w="9525">
          <a:solidFill>
            <a:srgbClr val="000000"/>
          </a:solidFill>
          <a:round/>
          <a:headEnd/>
          <a:tailEnd type="triangle" w="med" len="med"/>
        </a:ln>
      </xdr:spPr>
    </xdr:sp>
    <xdr:clientData/>
  </xdr:twoCellAnchor>
  <xdr:twoCellAnchor>
    <xdr:from>
      <xdr:col>3</xdr:col>
      <xdr:colOff>0</xdr:colOff>
      <xdr:row>7</xdr:row>
      <xdr:rowOff>114300</xdr:rowOff>
    </xdr:from>
    <xdr:to>
      <xdr:col>5</xdr:col>
      <xdr:colOff>133350</xdr:colOff>
      <xdr:row>9</xdr:row>
      <xdr:rowOff>123825</xdr:rowOff>
    </xdr:to>
    <xdr:sp macro="" textlink="">
      <xdr:nvSpPr>
        <xdr:cNvPr id="58538" name="Line 5">
          <a:extLst>
            <a:ext uri="{FF2B5EF4-FFF2-40B4-BE49-F238E27FC236}">
              <a16:creationId xmlns:a16="http://schemas.microsoft.com/office/drawing/2014/main" xmlns="" id="{00000000-0008-0000-0200-0000AAE40000}"/>
            </a:ext>
          </a:extLst>
        </xdr:cNvPr>
        <xdr:cNvSpPr>
          <a:spLocks noChangeShapeType="1"/>
        </xdr:cNvSpPr>
      </xdr:nvSpPr>
      <xdr:spPr bwMode="auto">
        <a:xfrm>
          <a:off x="2343150" y="1600200"/>
          <a:ext cx="1228725" cy="419100"/>
        </a:xfrm>
        <a:prstGeom prst="line">
          <a:avLst/>
        </a:prstGeom>
        <a:noFill/>
        <a:ln w="9525">
          <a:solidFill>
            <a:srgbClr val="000000"/>
          </a:solidFill>
          <a:round/>
          <a:headEnd/>
          <a:tailEnd type="triangle" w="med" len="med"/>
        </a:ln>
      </xdr:spPr>
    </xdr:sp>
    <xdr:clientData/>
  </xdr:twoCellAnchor>
  <xdr:twoCellAnchor>
    <xdr:from>
      <xdr:col>3</xdr:col>
      <xdr:colOff>0</xdr:colOff>
      <xdr:row>9</xdr:row>
      <xdr:rowOff>95250</xdr:rowOff>
    </xdr:from>
    <xdr:to>
      <xdr:col>5</xdr:col>
      <xdr:colOff>133350</xdr:colOff>
      <xdr:row>11</xdr:row>
      <xdr:rowOff>123825</xdr:rowOff>
    </xdr:to>
    <xdr:sp macro="" textlink="">
      <xdr:nvSpPr>
        <xdr:cNvPr id="58539" name="Line 6">
          <a:extLst>
            <a:ext uri="{FF2B5EF4-FFF2-40B4-BE49-F238E27FC236}">
              <a16:creationId xmlns:a16="http://schemas.microsoft.com/office/drawing/2014/main" xmlns="" id="{00000000-0008-0000-0200-0000ABE40000}"/>
            </a:ext>
          </a:extLst>
        </xdr:cNvPr>
        <xdr:cNvSpPr>
          <a:spLocks noChangeShapeType="1"/>
        </xdr:cNvSpPr>
      </xdr:nvSpPr>
      <xdr:spPr bwMode="auto">
        <a:xfrm>
          <a:off x="2343150" y="1990725"/>
          <a:ext cx="1228725" cy="438150"/>
        </a:xfrm>
        <a:prstGeom prst="line">
          <a:avLst/>
        </a:prstGeom>
        <a:noFill/>
        <a:ln w="9525">
          <a:solidFill>
            <a:srgbClr val="000000"/>
          </a:solidFill>
          <a:round/>
          <a:headEnd/>
          <a:tailEnd type="triangle" w="med" len="med"/>
        </a:ln>
      </xdr:spPr>
    </xdr:sp>
    <xdr:clientData/>
  </xdr:twoCellAnchor>
  <xdr:twoCellAnchor>
    <xdr:from>
      <xdr:col>3</xdr:col>
      <xdr:colOff>0</xdr:colOff>
      <xdr:row>11</xdr:row>
      <xdr:rowOff>95250</xdr:rowOff>
    </xdr:from>
    <xdr:to>
      <xdr:col>5</xdr:col>
      <xdr:colOff>133350</xdr:colOff>
      <xdr:row>13</xdr:row>
      <xdr:rowOff>133350</xdr:rowOff>
    </xdr:to>
    <xdr:sp macro="" textlink="">
      <xdr:nvSpPr>
        <xdr:cNvPr id="58540" name="Line 7">
          <a:extLst>
            <a:ext uri="{FF2B5EF4-FFF2-40B4-BE49-F238E27FC236}">
              <a16:creationId xmlns:a16="http://schemas.microsoft.com/office/drawing/2014/main" xmlns="" id="{00000000-0008-0000-0200-0000ACE40000}"/>
            </a:ext>
          </a:extLst>
        </xdr:cNvPr>
        <xdr:cNvSpPr>
          <a:spLocks noChangeShapeType="1"/>
        </xdr:cNvSpPr>
      </xdr:nvSpPr>
      <xdr:spPr bwMode="auto">
        <a:xfrm>
          <a:off x="2343150" y="2400300"/>
          <a:ext cx="1228725" cy="447675"/>
        </a:xfrm>
        <a:prstGeom prst="line">
          <a:avLst/>
        </a:prstGeom>
        <a:noFill/>
        <a:ln w="9525">
          <a:solidFill>
            <a:srgbClr val="000000"/>
          </a:solidFill>
          <a:round/>
          <a:headEnd/>
          <a:tailEnd type="triangle" w="med" len="med"/>
        </a:ln>
      </xdr:spPr>
    </xdr:sp>
    <xdr:clientData/>
  </xdr:twoCellAnchor>
  <xdr:twoCellAnchor>
    <xdr:from>
      <xdr:col>3</xdr:col>
      <xdr:colOff>0</xdr:colOff>
      <xdr:row>13</xdr:row>
      <xdr:rowOff>114300</xdr:rowOff>
    </xdr:from>
    <xdr:to>
      <xdr:col>6</xdr:col>
      <xdr:colOff>9525</xdr:colOff>
      <xdr:row>15</xdr:row>
      <xdr:rowOff>114300</xdr:rowOff>
    </xdr:to>
    <xdr:sp macro="" textlink="">
      <xdr:nvSpPr>
        <xdr:cNvPr id="58541" name="Line 8">
          <a:extLst>
            <a:ext uri="{FF2B5EF4-FFF2-40B4-BE49-F238E27FC236}">
              <a16:creationId xmlns:a16="http://schemas.microsoft.com/office/drawing/2014/main" xmlns="" id="{00000000-0008-0000-0200-0000ADE40000}"/>
            </a:ext>
          </a:extLst>
        </xdr:cNvPr>
        <xdr:cNvSpPr>
          <a:spLocks noChangeShapeType="1"/>
        </xdr:cNvSpPr>
      </xdr:nvSpPr>
      <xdr:spPr bwMode="auto">
        <a:xfrm>
          <a:off x="2343150" y="2828925"/>
          <a:ext cx="1257300" cy="409575"/>
        </a:xfrm>
        <a:prstGeom prst="line">
          <a:avLst/>
        </a:prstGeom>
        <a:noFill/>
        <a:ln w="9525">
          <a:solidFill>
            <a:srgbClr val="000000"/>
          </a:solidFill>
          <a:round/>
          <a:headEnd/>
          <a:tailEnd type="triangle" w="med" len="med"/>
        </a:ln>
      </xdr:spPr>
    </xdr:sp>
    <xdr:clientData/>
  </xdr:twoCellAnchor>
  <xdr:twoCellAnchor>
    <xdr:from>
      <xdr:col>3</xdr:col>
      <xdr:colOff>0</xdr:colOff>
      <xdr:row>15</xdr:row>
      <xdr:rowOff>123825</xdr:rowOff>
    </xdr:from>
    <xdr:to>
      <xdr:col>6</xdr:col>
      <xdr:colOff>57150</xdr:colOff>
      <xdr:row>41</xdr:row>
      <xdr:rowOff>133350</xdr:rowOff>
    </xdr:to>
    <xdr:sp macro="" textlink="">
      <xdr:nvSpPr>
        <xdr:cNvPr id="58542" name="Line 9">
          <a:extLst>
            <a:ext uri="{FF2B5EF4-FFF2-40B4-BE49-F238E27FC236}">
              <a16:creationId xmlns:a16="http://schemas.microsoft.com/office/drawing/2014/main" xmlns="" id="{00000000-0008-0000-0200-0000AEE40000}"/>
            </a:ext>
          </a:extLst>
        </xdr:cNvPr>
        <xdr:cNvSpPr>
          <a:spLocks noChangeShapeType="1"/>
        </xdr:cNvSpPr>
      </xdr:nvSpPr>
      <xdr:spPr bwMode="auto">
        <a:xfrm>
          <a:off x="2343150" y="3248025"/>
          <a:ext cx="1304925" cy="5381625"/>
        </a:xfrm>
        <a:prstGeom prst="line">
          <a:avLst/>
        </a:prstGeom>
        <a:noFill/>
        <a:ln w="9525">
          <a:solidFill>
            <a:srgbClr val="000000"/>
          </a:solidFill>
          <a:round/>
          <a:headEnd/>
          <a:tailEnd type="triangle" w="med" len="med"/>
        </a:ln>
      </xdr:spPr>
    </xdr:sp>
    <xdr:clientData/>
  </xdr:twoCellAnchor>
  <xdr:twoCellAnchor>
    <xdr:from>
      <xdr:col>3</xdr:col>
      <xdr:colOff>0</xdr:colOff>
      <xdr:row>19</xdr:row>
      <xdr:rowOff>114300</xdr:rowOff>
    </xdr:from>
    <xdr:to>
      <xdr:col>6</xdr:col>
      <xdr:colOff>95250</xdr:colOff>
      <xdr:row>36</xdr:row>
      <xdr:rowOff>133350</xdr:rowOff>
    </xdr:to>
    <xdr:sp macro="" textlink="">
      <xdr:nvSpPr>
        <xdr:cNvPr id="58543" name="Line 10">
          <a:extLst>
            <a:ext uri="{FF2B5EF4-FFF2-40B4-BE49-F238E27FC236}">
              <a16:creationId xmlns:a16="http://schemas.microsoft.com/office/drawing/2014/main" xmlns="" id="{00000000-0008-0000-0200-0000AFE40000}"/>
            </a:ext>
          </a:extLst>
        </xdr:cNvPr>
        <xdr:cNvSpPr>
          <a:spLocks noChangeShapeType="1"/>
        </xdr:cNvSpPr>
      </xdr:nvSpPr>
      <xdr:spPr bwMode="auto">
        <a:xfrm>
          <a:off x="2343150" y="4057650"/>
          <a:ext cx="1343025" cy="3524250"/>
        </a:xfrm>
        <a:prstGeom prst="line">
          <a:avLst/>
        </a:prstGeom>
        <a:noFill/>
        <a:ln w="9525">
          <a:solidFill>
            <a:srgbClr val="000000"/>
          </a:solidFill>
          <a:round/>
          <a:headEnd/>
          <a:tailEnd type="triangle" w="med" len="med"/>
        </a:ln>
      </xdr:spPr>
    </xdr:sp>
    <xdr:clientData/>
  </xdr:twoCellAnchor>
  <xdr:twoCellAnchor>
    <xdr:from>
      <xdr:col>3</xdr:col>
      <xdr:colOff>9525</xdr:colOff>
      <xdr:row>17</xdr:row>
      <xdr:rowOff>114300</xdr:rowOff>
    </xdr:from>
    <xdr:to>
      <xdr:col>6</xdr:col>
      <xdr:colOff>9525</xdr:colOff>
      <xdr:row>17</xdr:row>
      <xdr:rowOff>114300</xdr:rowOff>
    </xdr:to>
    <xdr:sp macro="" textlink="">
      <xdr:nvSpPr>
        <xdr:cNvPr id="58544" name="Line 11">
          <a:extLst>
            <a:ext uri="{FF2B5EF4-FFF2-40B4-BE49-F238E27FC236}">
              <a16:creationId xmlns:a16="http://schemas.microsoft.com/office/drawing/2014/main" xmlns="" id="{00000000-0008-0000-0200-0000B0E40000}"/>
            </a:ext>
          </a:extLst>
        </xdr:cNvPr>
        <xdr:cNvSpPr>
          <a:spLocks noChangeShapeType="1"/>
        </xdr:cNvSpPr>
      </xdr:nvSpPr>
      <xdr:spPr bwMode="auto">
        <a:xfrm>
          <a:off x="2352675" y="3648075"/>
          <a:ext cx="124777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8"/>
  <sheetViews>
    <sheetView tabSelected="1" view="pageBreakPreview" topLeftCell="A821" zoomScale="80" zoomScaleSheetLayoutView="80" workbookViewId="0">
      <selection activeCell="H905" sqref="H905"/>
    </sheetView>
  </sheetViews>
  <sheetFormatPr defaultColWidth="8.7109375" defaultRowHeight="12.75"/>
  <cols>
    <col min="1" max="1" width="3.85546875" style="27" customWidth="1"/>
    <col min="2" max="2" width="7.42578125" style="27" customWidth="1"/>
    <col min="3" max="3" width="4.140625" style="27" customWidth="1"/>
    <col min="4" max="4" width="51.7109375" style="27" customWidth="1"/>
    <col min="5" max="5" width="24.5703125" style="27" bestFit="1" customWidth="1"/>
    <col min="6" max="6" width="25.7109375" style="27" customWidth="1"/>
    <col min="7" max="7" width="19.42578125" style="27" bestFit="1" customWidth="1"/>
    <col min="8" max="8" width="15.5703125" style="27" bestFit="1" customWidth="1"/>
    <col min="9" max="9" width="2.5703125" style="27" customWidth="1"/>
    <col min="10" max="10" width="9.42578125" style="29" hidden="1" customWidth="1"/>
    <col min="11" max="11" width="10" style="27" hidden="1" customWidth="1"/>
    <col min="12" max="12" width="10.7109375" style="27" hidden="1" customWidth="1"/>
    <col min="13" max="15" width="8.7109375" style="27"/>
    <col min="16" max="16" width="16.28515625" style="27" bestFit="1" customWidth="1"/>
    <col min="17" max="16384" width="8.7109375" style="27"/>
  </cols>
  <sheetData>
    <row r="1" spans="1:12">
      <c r="I1" s="31" t="s">
        <v>26</v>
      </c>
    </row>
    <row r="2" spans="1:12" ht="15.75">
      <c r="A2" s="330" t="s">
        <v>0</v>
      </c>
      <c r="B2" s="330"/>
      <c r="C2" s="330"/>
      <c r="D2" s="330"/>
      <c r="E2" s="330"/>
      <c r="F2" s="330"/>
      <c r="G2" s="330"/>
      <c r="H2" s="330"/>
      <c r="I2" s="330"/>
    </row>
    <row r="3" spans="1:12" ht="15.75">
      <c r="A3" s="330" t="s">
        <v>285</v>
      </c>
      <c r="B3" s="330"/>
      <c r="C3" s="330"/>
      <c r="D3" s="330"/>
      <c r="E3" s="330"/>
      <c r="F3" s="330"/>
      <c r="G3" s="330"/>
      <c r="H3" s="330"/>
      <c r="I3" s="330"/>
    </row>
    <row r="4" spans="1:12" ht="15.75">
      <c r="A4" s="330" t="s">
        <v>27</v>
      </c>
      <c r="B4" s="330"/>
      <c r="C4" s="330"/>
      <c r="D4" s="330"/>
      <c r="E4" s="330"/>
      <c r="F4" s="330"/>
      <c r="G4" s="330"/>
      <c r="H4" s="330"/>
      <c r="I4" s="330"/>
    </row>
    <row r="5" spans="1:12" ht="15.75">
      <c r="A5" s="330" t="s">
        <v>529</v>
      </c>
      <c r="B5" s="330"/>
      <c r="C5" s="330"/>
      <c r="D5" s="330"/>
      <c r="E5" s="330"/>
      <c r="F5" s="330"/>
      <c r="G5" s="330"/>
      <c r="H5" s="330"/>
      <c r="I5" s="330"/>
    </row>
    <row r="6" spans="1:12" s="28" customFormat="1" ht="15.75">
      <c r="A6" s="331"/>
      <c r="B6" s="331"/>
      <c r="C6" s="331"/>
      <c r="D6" s="331"/>
      <c r="E6" s="27"/>
      <c r="F6" s="27"/>
      <c r="G6" s="27"/>
      <c r="H6" s="27"/>
      <c r="I6" s="27"/>
      <c r="J6" s="29"/>
      <c r="K6" s="27"/>
      <c r="L6" s="27"/>
    </row>
    <row r="7" spans="1:12">
      <c r="A7" s="30"/>
      <c r="B7" s="30"/>
      <c r="C7" s="30"/>
      <c r="D7" s="30"/>
    </row>
    <row r="8" spans="1:12" s="42" customFormat="1" ht="12.95" customHeight="1">
      <c r="A8" s="302" t="s">
        <v>28</v>
      </c>
      <c r="B8" s="302"/>
      <c r="C8" s="302"/>
      <c r="D8" s="302"/>
      <c r="E8" s="302"/>
      <c r="F8" s="302"/>
      <c r="G8" s="302"/>
      <c r="H8" s="302"/>
      <c r="I8" s="302"/>
      <c r="J8" s="41"/>
    </row>
    <row r="9" spans="1:12" s="42" customFormat="1" ht="15.75">
      <c r="A9" s="302" t="s">
        <v>29</v>
      </c>
      <c r="B9" s="302"/>
      <c r="C9" s="302"/>
      <c r="D9" s="302"/>
      <c r="E9" s="302"/>
      <c r="F9" s="302"/>
      <c r="G9" s="302"/>
      <c r="H9" s="302"/>
      <c r="I9" s="302"/>
      <c r="J9" s="41"/>
    </row>
    <row r="10" spans="1:12" s="28" customFormat="1" ht="12.95" customHeight="1">
      <c r="A10" s="33"/>
      <c r="B10" s="33"/>
      <c r="C10" s="33"/>
      <c r="D10" s="33"/>
      <c r="E10" s="33"/>
      <c r="F10" s="33"/>
      <c r="G10" s="33"/>
      <c r="H10" s="33"/>
      <c r="I10" s="33"/>
      <c r="J10" s="43"/>
      <c r="K10" s="33"/>
      <c r="L10" s="33"/>
    </row>
    <row r="11" spans="1:12" s="42" customFormat="1" ht="15.75">
      <c r="A11" s="42" t="s">
        <v>4</v>
      </c>
      <c r="B11" s="42" t="s">
        <v>30</v>
      </c>
      <c r="J11" s="41"/>
    </row>
    <row r="12" spans="1:12" s="42" customFormat="1" ht="12.95" customHeight="1">
      <c r="B12" s="42" t="s">
        <v>31</v>
      </c>
      <c r="C12" s="42" t="s">
        <v>32</v>
      </c>
      <c r="J12" s="41"/>
    </row>
    <row r="13" spans="1:12" s="33" customFormat="1" ht="34.5" customHeight="1">
      <c r="C13" s="44" t="s">
        <v>33</v>
      </c>
      <c r="D13" s="321" t="s">
        <v>531</v>
      </c>
      <c r="E13" s="321"/>
      <c r="F13" s="321"/>
      <c r="G13" s="321"/>
      <c r="H13" s="321"/>
      <c r="J13" s="43"/>
    </row>
    <row r="14" spans="1:12" s="33" customFormat="1" ht="45" customHeight="1">
      <c r="C14" s="44" t="s">
        <v>34</v>
      </c>
      <c r="D14" s="332" t="s">
        <v>35</v>
      </c>
      <c r="E14" s="332"/>
      <c r="F14" s="332"/>
      <c r="G14" s="332"/>
      <c r="H14" s="332"/>
      <c r="J14" s="43"/>
    </row>
    <row r="15" spans="1:12" s="33" customFormat="1" ht="15.75">
      <c r="D15" s="45"/>
      <c r="J15" s="43"/>
    </row>
    <row r="16" spans="1:12" s="42" customFormat="1" ht="12.95" customHeight="1">
      <c r="B16" s="42" t="s">
        <v>36</v>
      </c>
      <c r="C16" s="42" t="s">
        <v>37</v>
      </c>
      <c r="J16" s="41"/>
    </row>
    <row r="17" spans="1:12" s="33" customFormat="1" ht="30" customHeight="1">
      <c r="C17" s="44" t="s">
        <v>33</v>
      </c>
      <c r="D17" s="321" t="s">
        <v>38</v>
      </c>
      <c r="E17" s="321"/>
      <c r="F17" s="321"/>
      <c r="G17" s="321"/>
      <c r="H17" s="321"/>
      <c r="J17" s="43"/>
    </row>
    <row r="18" spans="1:12" s="33" customFormat="1" ht="30" customHeight="1">
      <c r="C18" s="44" t="s">
        <v>34</v>
      </c>
      <c r="D18" s="321" t="s">
        <v>39</v>
      </c>
      <c r="E18" s="321"/>
      <c r="F18" s="321"/>
      <c r="G18" s="321"/>
      <c r="H18" s="321"/>
      <c r="J18" s="43"/>
    </row>
    <row r="19" spans="1:12" s="33" customFormat="1" ht="30" customHeight="1">
      <c r="C19" s="44" t="s">
        <v>40</v>
      </c>
      <c r="D19" s="321" t="s">
        <v>530</v>
      </c>
      <c r="E19" s="321"/>
      <c r="F19" s="321"/>
      <c r="G19" s="321"/>
      <c r="H19" s="321"/>
      <c r="J19" s="43"/>
    </row>
    <row r="20" spans="1:12" s="28" customFormat="1" ht="15.75">
      <c r="A20" s="33"/>
      <c r="B20" s="33"/>
      <c r="C20" s="33"/>
      <c r="D20" s="33"/>
      <c r="E20" s="33"/>
      <c r="F20" s="33"/>
      <c r="G20" s="33"/>
      <c r="H20" s="33"/>
      <c r="I20" s="33"/>
      <c r="J20" s="43"/>
      <c r="K20" s="33"/>
      <c r="L20" s="33"/>
    </row>
    <row r="21" spans="1:12" s="42" customFormat="1" ht="12.95" customHeight="1">
      <c r="A21" s="42" t="s">
        <v>41</v>
      </c>
      <c r="B21" s="42" t="s">
        <v>42</v>
      </c>
      <c r="J21" s="41"/>
    </row>
    <row r="22" spans="1:12" s="28" customFormat="1" ht="15.75">
      <c r="A22" s="33"/>
      <c r="B22" s="33" t="s">
        <v>43</v>
      </c>
      <c r="C22" s="33"/>
      <c r="D22" s="33"/>
      <c r="E22" s="33"/>
      <c r="F22" s="33"/>
      <c r="G22" s="33"/>
      <c r="H22" s="33"/>
      <c r="I22" s="33"/>
      <c r="J22" s="43"/>
      <c r="K22" s="33"/>
      <c r="L22" s="33"/>
    </row>
    <row r="23" spans="1:12" s="28" customFormat="1" ht="15.6" customHeight="1">
      <c r="A23" s="33"/>
      <c r="B23" s="33"/>
      <c r="C23" s="44" t="s">
        <v>33</v>
      </c>
      <c r="D23" s="321" t="s">
        <v>44</v>
      </c>
      <c r="E23" s="321"/>
      <c r="F23" s="321"/>
      <c r="G23" s="321"/>
      <c r="H23" s="321"/>
      <c r="I23" s="33"/>
      <c r="J23" s="43"/>
      <c r="K23" s="33"/>
      <c r="L23" s="33"/>
    </row>
    <row r="24" spans="1:12" s="28" customFormat="1" ht="15.6" customHeight="1">
      <c r="A24" s="33"/>
      <c r="B24" s="33"/>
      <c r="C24" s="44" t="s">
        <v>34</v>
      </c>
      <c r="D24" s="321" t="s">
        <v>45</v>
      </c>
      <c r="E24" s="321"/>
      <c r="F24" s="321"/>
      <c r="G24" s="321"/>
      <c r="H24" s="321"/>
      <c r="I24" s="33"/>
      <c r="J24" s="43"/>
      <c r="K24" s="33"/>
      <c r="L24" s="33"/>
    </row>
    <row r="25" spans="1:12" s="28" customFormat="1" ht="30" customHeight="1">
      <c r="A25" s="33"/>
      <c r="B25" s="33"/>
      <c r="C25" s="44" t="s">
        <v>40</v>
      </c>
      <c r="D25" s="322" t="s">
        <v>46</v>
      </c>
      <c r="E25" s="322"/>
      <c r="F25" s="322"/>
      <c r="G25" s="322"/>
      <c r="H25" s="322"/>
      <c r="I25" s="33"/>
      <c r="J25" s="43"/>
      <c r="K25" s="33"/>
      <c r="L25" s="33"/>
    </row>
    <row r="26" spans="1:12" s="28" customFormat="1" ht="45" customHeight="1">
      <c r="A26" s="33"/>
      <c r="B26" s="33"/>
      <c r="C26" s="44" t="s">
        <v>47</v>
      </c>
      <c r="D26" s="321" t="s">
        <v>48</v>
      </c>
      <c r="E26" s="321"/>
      <c r="F26" s="321"/>
      <c r="G26" s="321"/>
      <c r="H26" s="321"/>
      <c r="I26" s="33"/>
      <c r="J26" s="43"/>
      <c r="K26" s="33"/>
      <c r="L26" s="33"/>
    </row>
    <row r="27" spans="1:12" s="28" customFormat="1" ht="15.6" customHeight="1">
      <c r="A27" s="33"/>
      <c r="B27" s="33"/>
      <c r="C27" s="44" t="s">
        <v>49</v>
      </c>
      <c r="D27" s="321" t="s">
        <v>50</v>
      </c>
      <c r="E27" s="321"/>
      <c r="F27" s="321"/>
      <c r="G27" s="321"/>
      <c r="H27" s="321"/>
      <c r="I27" s="33"/>
      <c r="J27" s="43"/>
      <c r="K27" s="33"/>
      <c r="L27" s="33"/>
    </row>
    <row r="28" spans="1:12" s="28" customFormat="1" ht="15.6" customHeight="1">
      <c r="A28" s="33"/>
      <c r="B28" s="33"/>
      <c r="C28" s="44" t="s">
        <v>51</v>
      </c>
      <c r="D28" s="321" t="s">
        <v>52</v>
      </c>
      <c r="E28" s="321"/>
      <c r="F28" s="321"/>
      <c r="G28" s="321"/>
      <c r="H28" s="321"/>
      <c r="I28" s="33"/>
      <c r="J28" s="43"/>
      <c r="K28" s="33"/>
      <c r="L28" s="33"/>
    </row>
    <row r="29" spans="1:12" s="28" customFormat="1" ht="30" customHeight="1">
      <c r="A29" s="33"/>
      <c r="B29" s="33"/>
      <c r="C29" s="44" t="s">
        <v>53</v>
      </c>
      <c r="D29" s="321" t="s">
        <v>54</v>
      </c>
      <c r="E29" s="321"/>
      <c r="F29" s="321"/>
      <c r="G29" s="321"/>
      <c r="H29" s="321"/>
      <c r="I29" s="33"/>
      <c r="J29" s="43"/>
      <c r="K29" s="33"/>
      <c r="L29" s="33"/>
    </row>
    <row r="30" spans="1:12" s="28" customFormat="1" ht="30" customHeight="1">
      <c r="A30" s="33"/>
      <c r="B30" s="33"/>
      <c r="C30" s="44" t="s">
        <v>55</v>
      </c>
      <c r="D30" s="322" t="s">
        <v>56</v>
      </c>
      <c r="E30" s="322"/>
      <c r="F30" s="322"/>
      <c r="G30" s="322"/>
      <c r="H30" s="322"/>
      <c r="I30" s="33"/>
      <c r="J30" s="43"/>
      <c r="K30" s="33"/>
      <c r="L30" s="33"/>
    </row>
    <row r="31" spans="1:12" s="28" customFormat="1" ht="15.6" customHeight="1">
      <c r="A31" s="33"/>
      <c r="B31" s="33"/>
      <c r="C31" s="44" t="s">
        <v>57</v>
      </c>
      <c r="D31" s="321" t="s">
        <v>58</v>
      </c>
      <c r="E31" s="321"/>
      <c r="F31" s="321"/>
      <c r="G31" s="321"/>
      <c r="H31" s="321"/>
      <c r="I31" s="33"/>
      <c r="J31" s="43"/>
      <c r="K31" s="33"/>
      <c r="L31" s="33"/>
    </row>
    <row r="32" spans="1:12" s="28" customFormat="1" ht="30" customHeight="1">
      <c r="A32" s="33"/>
      <c r="B32" s="33"/>
      <c r="C32" s="44" t="s">
        <v>59</v>
      </c>
      <c r="D32" s="321" t="s">
        <v>284</v>
      </c>
      <c r="E32" s="321"/>
      <c r="F32" s="321"/>
      <c r="G32" s="321"/>
      <c r="H32" s="321"/>
      <c r="I32" s="33"/>
      <c r="J32" s="46"/>
      <c r="K32" s="33"/>
      <c r="L32" s="33"/>
    </row>
    <row r="33" spans="1:12" s="28" customFormat="1" ht="30" customHeight="1">
      <c r="A33" s="33"/>
      <c r="B33" s="33"/>
      <c r="C33" s="44" t="s">
        <v>60</v>
      </c>
      <c r="D33" s="321" t="s">
        <v>555</v>
      </c>
      <c r="E33" s="321"/>
      <c r="F33" s="321"/>
      <c r="G33" s="321"/>
      <c r="H33" s="321"/>
      <c r="I33" s="33"/>
      <c r="J33" s="46"/>
      <c r="K33" s="33"/>
      <c r="L33" s="33"/>
    </row>
    <row r="34" spans="1:12" s="28" customFormat="1" ht="30" customHeight="1">
      <c r="A34" s="33"/>
      <c r="B34" s="33"/>
      <c r="C34" s="44" t="s">
        <v>61</v>
      </c>
      <c r="D34" s="322" t="s">
        <v>62</v>
      </c>
      <c r="E34" s="322"/>
      <c r="F34" s="322"/>
      <c r="G34" s="322"/>
      <c r="H34" s="322"/>
      <c r="I34" s="33"/>
      <c r="J34" s="46"/>
      <c r="K34" s="33"/>
      <c r="L34" s="33"/>
    </row>
    <row r="35" spans="1:12" s="36" customFormat="1" ht="30" customHeight="1">
      <c r="C35" s="47" t="s">
        <v>63</v>
      </c>
      <c r="D35" s="329" t="s">
        <v>64</v>
      </c>
      <c r="E35" s="329"/>
      <c r="F35" s="329"/>
      <c r="G35" s="329"/>
      <c r="H35" s="329"/>
      <c r="J35" s="48"/>
    </row>
    <row r="36" spans="1:12" s="49" customFormat="1" ht="30" customHeight="1">
      <c r="C36" s="47" t="s">
        <v>65</v>
      </c>
      <c r="D36" s="329" t="s">
        <v>66</v>
      </c>
      <c r="E36" s="329"/>
      <c r="F36" s="329"/>
      <c r="G36" s="329"/>
      <c r="H36" s="329"/>
      <c r="J36" s="50"/>
    </row>
    <row r="37" spans="1:12" s="28" customFormat="1" ht="15.75">
      <c r="A37" s="33"/>
      <c r="B37" s="33"/>
      <c r="C37" s="33"/>
      <c r="D37" s="33"/>
      <c r="E37" s="33"/>
      <c r="F37" s="33"/>
      <c r="G37" s="33"/>
      <c r="H37" s="33"/>
      <c r="I37" s="33"/>
      <c r="J37" s="43"/>
      <c r="K37" s="33"/>
      <c r="L37" s="33"/>
    </row>
    <row r="38" spans="1:12" s="42" customFormat="1" ht="15.75">
      <c r="A38" s="42" t="s">
        <v>67</v>
      </c>
      <c r="B38" s="42" t="s">
        <v>68</v>
      </c>
      <c r="J38" s="41"/>
    </row>
    <row r="39" spans="1:12" s="33" customFormat="1" ht="15.75">
      <c r="B39" s="33" t="s">
        <v>532</v>
      </c>
      <c r="J39" s="43"/>
    </row>
    <row r="40" spans="1:12" s="28" customFormat="1" ht="15.75">
      <c r="A40" s="33"/>
      <c r="B40" s="51" t="s">
        <v>69</v>
      </c>
      <c r="C40" s="51" t="s">
        <v>70</v>
      </c>
      <c r="D40" s="51"/>
      <c r="E40" s="51"/>
      <c r="F40" s="51"/>
      <c r="G40" s="33"/>
      <c r="H40" s="33"/>
      <c r="I40" s="33"/>
      <c r="J40" s="43"/>
      <c r="K40" s="33"/>
      <c r="L40" s="33"/>
    </row>
    <row r="41" spans="1:12" s="45" customFormat="1" ht="30" customHeight="1">
      <c r="B41" s="52"/>
      <c r="C41" s="322" t="s">
        <v>71</v>
      </c>
      <c r="D41" s="322"/>
      <c r="E41" s="322"/>
      <c r="F41" s="322"/>
      <c r="G41" s="322"/>
      <c r="H41" s="322"/>
      <c r="J41" s="53"/>
    </row>
    <row r="42" spans="1:12" s="28" customFormat="1" ht="15.75">
      <c r="A42" s="33"/>
      <c r="B42" s="51" t="s">
        <v>72</v>
      </c>
      <c r="C42" s="51" t="s">
        <v>73</v>
      </c>
      <c r="D42" s="51"/>
      <c r="E42" s="51"/>
      <c r="F42" s="51"/>
      <c r="G42" s="33"/>
      <c r="H42" s="33"/>
      <c r="I42" s="33"/>
      <c r="J42" s="43"/>
      <c r="K42" s="33"/>
      <c r="L42" s="33"/>
    </row>
    <row r="43" spans="1:12" s="45" customFormat="1" ht="30" customHeight="1">
      <c r="B43" s="52"/>
      <c r="C43" s="322" t="s">
        <v>74</v>
      </c>
      <c r="D43" s="322"/>
      <c r="E43" s="322"/>
      <c r="F43" s="322"/>
      <c r="G43" s="322"/>
      <c r="H43" s="322"/>
      <c r="J43" s="53"/>
    </row>
    <row r="44" spans="1:12" s="28" customFormat="1" ht="15.75">
      <c r="A44" s="33"/>
      <c r="B44" s="51" t="s">
        <v>75</v>
      </c>
      <c r="C44" s="51" t="s">
        <v>76</v>
      </c>
      <c r="D44" s="51"/>
      <c r="E44" s="51"/>
      <c r="F44" s="51"/>
      <c r="G44" s="33"/>
      <c r="H44" s="33"/>
      <c r="I44" s="33"/>
      <c r="J44" s="43"/>
      <c r="K44" s="33"/>
      <c r="L44" s="33"/>
    </row>
    <row r="45" spans="1:12" s="33" customFormat="1" ht="30" customHeight="1">
      <c r="B45" s="51"/>
      <c r="C45" s="322" t="s">
        <v>77</v>
      </c>
      <c r="D45" s="322"/>
      <c r="E45" s="322"/>
      <c r="F45" s="322"/>
      <c r="G45" s="322"/>
      <c r="H45" s="322"/>
      <c r="J45" s="43"/>
    </row>
    <row r="46" spans="1:12" s="28" customFormat="1" ht="15.75">
      <c r="A46" s="33"/>
      <c r="B46" s="51" t="s">
        <v>78</v>
      </c>
      <c r="C46" s="51" t="s">
        <v>79</v>
      </c>
      <c r="D46" s="51"/>
      <c r="E46" s="51"/>
      <c r="F46" s="51"/>
      <c r="G46" s="33"/>
      <c r="H46" s="33"/>
      <c r="I46" s="33"/>
      <c r="J46" s="43"/>
      <c r="K46" s="33"/>
      <c r="L46" s="33"/>
    </row>
    <row r="47" spans="1:12" s="33" customFormat="1" ht="30" customHeight="1">
      <c r="B47" s="51"/>
      <c r="C47" s="322" t="s">
        <v>80</v>
      </c>
      <c r="D47" s="322"/>
      <c r="E47" s="322"/>
      <c r="F47" s="322"/>
      <c r="G47" s="322"/>
      <c r="H47" s="322"/>
      <c r="J47" s="43"/>
    </row>
    <row r="48" spans="1:12" s="28" customFormat="1" ht="15.75">
      <c r="A48" s="33"/>
      <c r="B48" s="51" t="s">
        <v>81</v>
      </c>
      <c r="C48" s="51" t="s">
        <v>82</v>
      </c>
      <c r="D48" s="51"/>
      <c r="E48" s="51"/>
      <c r="F48" s="51"/>
      <c r="G48" s="33"/>
      <c r="H48" s="33"/>
      <c r="I48" s="33"/>
      <c r="J48" s="43"/>
      <c r="K48" s="33"/>
      <c r="L48" s="33"/>
    </row>
    <row r="49" spans="1:12" s="33" customFormat="1" ht="45" customHeight="1">
      <c r="B49" s="51"/>
      <c r="C49" s="322" t="s">
        <v>83</v>
      </c>
      <c r="D49" s="322"/>
      <c r="E49" s="322"/>
      <c r="F49" s="322"/>
      <c r="G49" s="322"/>
      <c r="H49" s="322"/>
      <c r="J49" s="43"/>
    </row>
    <row r="50" spans="1:12" s="28" customFormat="1" ht="15.75">
      <c r="A50" s="33"/>
      <c r="B50" s="33"/>
      <c r="C50" s="33"/>
      <c r="D50" s="33"/>
      <c r="E50" s="33"/>
      <c r="F50" s="33"/>
      <c r="G50" s="33"/>
      <c r="H50" s="33"/>
      <c r="I50" s="33"/>
      <c r="J50" s="43"/>
      <c r="K50" s="33"/>
      <c r="L50" s="33"/>
    </row>
    <row r="51" spans="1:12" s="28" customFormat="1" ht="15.6" hidden="1" customHeight="1">
      <c r="A51" s="33"/>
      <c r="B51" s="33"/>
      <c r="C51" s="33"/>
      <c r="D51" s="33"/>
      <c r="E51" s="33"/>
      <c r="F51" s="33"/>
      <c r="G51" s="33"/>
      <c r="H51" s="33"/>
      <c r="I51" s="33"/>
      <c r="J51" s="43"/>
      <c r="K51" s="33"/>
      <c r="L51" s="33"/>
    </row>
    <row r="52" spans="1:12" s="42" customFormat="1" ht="15.75">
      <c r="A52" s="302" t="s">
        <v>84</v>
      </c>
      <c r="B52" s="302"/>
      <c r="C52" s="302"/>
      <c r="D52" s="302"/>
      <c r="E52" s="302"/>
      <c r="F52" s="302"/>
      <c r="G52" s="302"/>
      <c r="H52" s="302"/>
      <c r="I52" s="302"/>
      <c r="J52" s="41"/>
    </row>
    <row r="53" spans="1:12" s="42" customFormat="1" ht="15.75">
      <c r="A53" s="302" t="s">
        <v>85</v>
      </c>
      <c r="B53" s="302"/>
      <c r="C53" s="302"/>
      <c r="D53" s="302"/>
      <c r="E53" s="302"/>
      <c r="F53" s="302"/>
      <c r="G53" s="302"/>
      <c r="H53" s="302"/>
      <c r="I53" s="302"/>
      <c r="J53" s="41"/>
    </row>
    <row r="54" spans="1:12" s="28" customFormat="1" ht="15.75">
      <c r="A54" s="33"/>
      <c r="B54" s="33"/>
      <c r="C54" s="33"/>
      <c r="D54" s="33"/>
      <c r="E54" s="33"/>
      <c r="F54" s="33"/>
      <c r="G54" s="33"/>
      <c r="H54" s="33"/>
      <c r="I54" s="33"/>
      <c r="J54" s="43"/>
      <c r="K54" s="33"/>
      <c r="L54" s="33"/>
    </row>
    <row r="55" spans="1:12" s="42" customFormat="1" ht="15.75">
      <c r="A55" s="42" t="s">
        <v>6</v>
      </c>
      <c r="B55" s="42" t="s">
        <v>86</v>
      </c>
      <c r="J55" s="41"/>
    </row>
    <row r="56" spans="1:12" s="28" customFormat="1" ht="30" customHeight="1">
      <c r="A56" s="33"/>
      <c r="B56" s="336" t="s">
        <v>537</v>
      </c>
      <c r="C56" s="336"/>
      <c r="D56" s="336"/>
      <c r="E56" s="336"/>
      <c r="F56" s="336"/>
      <c r="G56" s="336"/>
      <c r="H56" s="336"/>
      <c r="I56" s="33"/>
      <c r="J56" s="43"/>
      <c r="K56" s="33"/>
      <c r="L56" s="33"/>
    </row>
    <row r="57" spans="1:12" s="28" customFormat="1" ht="15.75">
      <c r="A57" s="33"/>
      <c r="B57" s="54"/>
      <c r="C57" s="54"/>
      <c r="D57" s="54"/>
      <c r="E57" s="33"/>
      <c r="F57" s="33"/>
      <c r="G57" s="33"/>
      <c r="H57" s="33"/>
      <c r="I57" s="33"/>
      <c r="J57" s="43"/>
      <c r="K57" s="33"/>
      <c r="L57" s="33"/>
    </row>
    <row r="58" spans="1:12" s="33" customFormat="1" ht="15.75">
      <c r="B58" s="42"/>
      <c r="D58" s="302" t="s">
        <v>533</v>
      </c>
      <c r="E58" s="302"/>
      <c r="F58" s="302"/>
      <c r="G58" s="302"/>
      <c r="J58" s="43"/>
    </row>
    <row r="59" spans="1:12" s="33" customFormat="1" ht="15.75">
      <c r="B59" s="42"/>
      <c r="D59" s="33" t="s">
        <v>534</v>
      </c>
      <c r="J59" s="43"/>
    </row>
    <row r="60" spans="1:12" s="33" customFormat="1" ht="15.75">
      <c r="D60" s="55" t="s">
        <v>2</v>
      </c>
      <c r="E60" s="56" t="s">
        <v>87</v>
      </c>
      <c r="F60" s="56" t="s">
        <v>88</v>
      </c>
      <c r="G60" s="56" t="s">
        <v>1</v>
      </c>
      <c r="J60" s="57" t="s">
        <v>1</v>
      </c>
      <c r="K60" s="33" t="s">
        <v>89</v>
      </c>
    </row>
    <row r="61" spans="1:12" s="33" customFormat="1" ht="15.75">
      <c r="D61" s="58"/>
      <c r="E61" s="59"/>
      <c r="F61" s="59"/>
      <c r="G61" s="60"/>
      <c r="J61" s="43"/>
    </row>
    <row r="62" spans="1:12" s="33" customFormat="1" ht="15.75">
      <c r="D62" s="61" t="s">
        <v>3</v>
      </c>
      <c r="E62" s="62">
        <v>0</v>
      </c>
      <c r="F62" s="89">
        <v>0</v>
      </c>
      <c r="G62" s="63">
        <v>0</v>
      </c>
      <c r="J62" s="43"/>
    </row>
    <row r="63" spans="1:12" s="33" customFormat="1" ht="15.75">
      <c r="D63" s="61" t="s">
        <v>5</v>
      </c>
      <c r="E63" s="62">
        <v>12776275612</v>
      </c>
      <c r="F63" s="62">
        <v>7026489227</v>
      </c>
      <c r="G63" s="63">
        <f t="shared" ref="G63:G65" si="0">(F63/E63)*100</f>
        <v>54.996381108125391</v>
      </c>
      <c r="J63" s="43"/>
    </row>
    <row r="64" spans="1:12" s="33" customFormat="1" ht="15.75">
      <c r="D64" s="64"/>
      <c r="E64" s="65"/>
      <c r="F64" s="66"/>
      <c r="G64" s="67"/>
    </row>
    <row r="65" spans="1:12" s="33" customFormat="1" ht="15.75">
      <c r="D65" s="64" t="s">
        <v>90</v>
      </c>
      <c r="E65" s="68">
        <f>E62-E63</f>
        <v>-12776275612</v>
      </c>
      <c r="F65" s="68">
        <f>F62-F63</f>
        <v>-7026489227</v>
      </c>
      <c r="G65" s="63">
        <f t="shared" si="0"/>
        <v>54.996381108125391</v>
      </c>
    </row>
    <row r="66" spans="1:12" s="33" customFormat="1" ht="15.75">
      <c r="D66" s="69"/>
      <c r="E66" s="70"/>
      <c r="F66" s="71"/>
      <c r="G66" s="72"/>
    </row>
    <row r="67" spans="1:12" s="33" customFormat="1" ht="15.75">
      <c r="E67" s="73"/>
      <c r="F67" s="73"/>
      <c r="G67" s="73"/>
    </row>
    <row r="68" spans="1:12" s="33" customFormat="1" ht="15.6" customHeight="1">
      <c r="D68" s="294" t="s">
        <v>528</v>
      </c>
      <c r="E68" s="294"/>
      <c r="F68" s="294"/>
      <c r="G68" s="294"/>
    </row>
    <row r="69" spans="1:12" s="33" customFormat="1" ht="15.75">
      <c r="B69" s="42"/>
    </row>
    <row r="70" spans="1:12" s="33" customFormat="1" ht="15.75">
      <c r="D70" s="55" t="s">
        <v>2</v>
      </c>
      <c r="E70" s="55">
        <v>2023</v>
      </c>
      <c r="F70" s="56">
        <v>2024</v>
      </c>
      <c r="G70" s="56" t="s">
        <v>1</v>
      </c>
      <c r="J70" s="57" t="s">
        <v>1</v>
      </c>
      <c r="K70" s="33" t="s">
        <v>91</v>
      </c>
    </row>
    <row r="71" spans="1:12" s="33" customFormat="1" ht="15.75">
      <c r="D71" s="58"/>
      <c r="E71" s="75"/>
      <c r="F71" s="59"/>
      <c r="G71" s="60"/>
    </row>
    <row r="72" spans="1:12" s="33" customFormat="1" ht="15.75">
      <c r="D72" s="64" t="s">
        <v>3</v>
      </c>
      <c r="E72" s="76">
        <v>63575000</v>
      </c>
      <c r="F72" s="89">
        <v>0</v>
      </c>
      <c r="G72" s="63">
        <f t="shared" ref="G72:G75" si="1">(F72/E72)*100</f>
        <v>0</v>
      </c>
    </row>
    <row r="73" spans="1:12" s="33" customFormat="1" ht="15.75">
      <c r="D73" s="64" t="s">
        <v>5</v>
      </c>
      <c r="E73" s="76">
        <v>11417156892</v>
      </c>
      <c r="F73" s="62">
        <f>F63</f>
        <v>7026489227</v>
      </c>
      <c r="G73" s="63">
        <f t="shared" si="1"/>
        <v>61.543248406470262</v>
      </c>
    </row>
    <row r="74" spans="1:12" s="33" customFormat="1" ht="15.75">
      <c r="D74" s="64"/>
      <c r="E74" s="77"/>
      <c r="F74" s="66"/>
      <c r="G74" s="67"/>
    </row>
    <row r="75" spans="1:12" s="33" customFormat="1" ht="15.75">
      <c r="D75" s="64" t="s">
        <v>90</v>
      </c>
      <c r="E75" s="78">
        <f>E72-E73</f>
        <v>-11353581892</v>
      </c>
      <c r="F75" s="68">
        <f>F72-F73</f>
        <v>-7026489227</v>
      </c>
      <c r="G75" s="63">
        <f t="shared" si="1"/>
        <v>61.887863176915381</v>
      </c>
    </row>
    <row r="76" spans="1:12" s="33" customFormat="1" ht="15.75">
      <c r="D76" s="69"/>
      <c r="E76" s="79"/>
      <c r="F76" s="71"/>
      <c r="G76" s="72"/>
    </row>
    <row r="77" spans="1:12" s="28" customFormat="1" ht="15.75">
      <c r="A77" s="33"/>
      <c r="B77" s="54"/>
      <c r="C77" s="54"/>
      <c r="D77" s="54"/>
      <c r="E77" s="33"/>
      <c r="F77" s="73"/>
      <c r="G77" s="73"/>
      <c r="H77" s="33"/>
      <c r="I77" s="33"/>
      <c r="J77" s="43"/>
      <c r="K77" s="33"/>
      <c r="L77" s="33"/>
    </row>
    <row r="78" spans="1:12" s="36" customFormat="1" ht="26.25" customHeight="1">
      <c r="B78" s="326" t="s">
        <v>556</v>
      </c>
      <c r="C78" s="293"/>
      <c r="D78" s="293"/>
      <c r="E78" s="293"/>
      <c r="F78" s="293"/>
      <c r="G78" s="293"/>
      <c r="H78" s="293"/>
    </row>
    <row r="79" spans="1:12" s="36" customFormat="1" ht="15.75">
      <c r="B79" s="326" t="s">
        <v>544</v>
      </c>
      <c r="C79" s="293"/>
      <c r="D79" s="293"/>
      <c r="E79" s="293"/>
      <c r="F79" s="293"/>
      <c r="G79" s="293"/>
      <c r="H79" s="293"/>
    </row>
    <row r="80" spans="1:12" s="33" customFormat="1" ht="15.75"/>
    <row r="81" spans="2:11" s="33" customFormat="1" ht="15.75">
      <c r="B81" s="37" t="s">
        <v>8</v>
      </c>
      <c r="C81" s="42" t="s">
        <v>92</v>
      </c>
    </row>
    <row r="82" spans="2:11" s="81" customFormat="1" ht="75" customHeight="1">
      <c r="B82" s="293" t="s">
        <v>554</v>
      </c>
      <c r="C82" s="293"/>
      <c r="D82" s="293"/>
      <c r="E82" s="293"/>
      <c r="F82" s="293"/>
      <c r="G82" s="293"/>
      <c r="H82" s="293"/>
    </row>
    <row r="83" spans="2:11" s="33" customFormat="1" ht="15.75"/>
    <row r="84" spans="2:11" s="33" customFormat="1" ht="15.75">
      <c r="C84" s="294" t="s">
        <v>535</v>
      </c>
      <c r="D84" s="294"/>
      <c r="E84" s="294"/>
      <c r="F84" s="294"/>
      <c r="G84" s="294"/>
      <c r="H84" s="294"/>
    </row>
    <row r="85" spans="2:11" s="33" customFormat="1" ht="15.75">
      <c r="C85" s="294"/>
      <c r="D85" s="294"/>
      <c r="E85" s="294"/>
      <c r="F85" s="294"/>
      <c r="G85" s="294"/>
      <c r="H85" s="294"/>
    </row>
    <row r="86" spans="2:11" s="33" customFormat="1" ht="15.75">
      <c r="C86" s="324" t="s">
        <v>21</v>
      </c>
      <c r="D86" s="295" t="s">
        <v>2</v>
      </c>
      <c r="E86" s="82" t="s">
        <v>93</v>
      </c>
      <c r="F86" s="82" t="s">
        <v>94</v>
      </c>
      <c r="G86" s="295" t="s">
        <v>1</v>
      </c>
      <c r="H86" s="83" t="s">
        <v>95</v>
      </c>
      <c r="J86" s="57" t="s">
        <v>1</v>
      </c>
      <c r="K86" s="33" t="s">
        <v>89</v>
      </c>
    </row>
    <row r="87" spans="2:11" s="33" customFormat="1" ht="15.75">
      <c r="C87" s="325"/>
      <c r="D87" s="296"/>
      <c r="E87" s="84" t="s">
        <v>18</v>
      </c>
      <c r="F87" s="84" t="s">
        <v>18</v>
      </c>
      <c r="G87" s="296"/>
      <c r="H87" s="85" t="s">
        <v>22</v>
      </c>
      <c r="J87" s="57" t="s">
        <v>96</v>
      </c>
      <c r="K87" s="33" t="s">
        <v>97</v>
      </c>
    </row>
    <row r="88" spans="2:11" s="33" customFormat="1" ht="15.75">
      <c r="C88" s="86"/>
      <c r="D88" s="87"/>
      <c r="E88" s="87"/>
      <c r="F88" s="87"/>
      <c r="G88" s="87"/>
      <c r="H88" s="58"/>
    </row>
    <row r="89" spans="2:11" s="33" customFormat="1" ht="15.75">
      <c r="C89" s="87">
        <v>1</v>
      </c>
      <c r="D89" s="88" t="s">
        <v>98</v>
      </c>
      <c r="E89" s="89">
        <v>0</v>
      </c>
      <c r="F89" s="89">
        <v>0</v>
      </c>
      <c r="G89" s="90">
        <f>+G91</f>
        <v>0</v>
      </c>
      <c r="H89" s="91">
        <v>0</v>
      </c>
    </row>
    <row r="90" spans="2:11" s="33" customFormat="1" ht="15.75">
      <c r="C90" s="92"/>
      <c r="D90" s="93" t="s">
        <v>99</v>
      </c>
      <c r="E90" s="89"/>
      <c r="F90" s="89"/>
      <c r="G90" s="90"/>
      <c r="H90" s="91"/>
    </row>
    <row r="91" spans="2:11" s="33" customFormat="1" ht="15.75">
      <c r="C91" s="92"/>
      <c r="D91" s="93" t="s">
        <v>100</v>
      </c>
      <c r="E91" s="89">
        <v>0</v>
      </c>
      <c r="F91" s="89">
        <v>0</v>
      </c>
      <c r="G91" s="90"/>
      <c r="H91" s="91"/>
    </row>
    <row r="92" spans="2:11" s="33" customFormat="1" ht="15.75">
      <c r="C92" s="92"/>
      <c r="D92" s="93" t="s">
        <v>101</v>
      </c>
      <c r="E92" s="89"/>
      <c r="F92" s="89"/>
      <c r="G92" s="90"/>
      <c r="H92" s="91"/>
    </row>
    <row r="93" spans="2:11" s="33" customFormat="1" ht="15.75">
      <c r="C93" s="92"/>
      <c r="D93" s="93" t="s">
        <v>102</v>
      </c>
      <c r="E93" s="89"/>
      <c r="F93" s="89"/>
      <c r="G93" s="90"/>
      <c r="H93" s="91"/>
    </row>
    <row r="94" spans="2:11" s="33" customFormat="1" ht="15.75">
      <c r="C94" s="94"/>
      <c r="D94" s="94"/>
      <c r="E94" s="95"/>
      <c r="F94" s="96"/>
      <c r="G94" s="97"/>
      <c r="H94" s="98"/>
    </row>
    <row r="95" spans="2:11" s="33" customFormat="1" ht="15.75">
      <c r="C95" s="327" t="s">
        <v>103</v>
      </c>
      <c r="D95" s="328"/>
      <c r="E95" s="99">
        <f>+E89</f>
        <v>0</v>
      </c>
      <c r="F95" s="99">
        <f>+F89</f>
        <v>0</v>
      </c>
      <c r="G95" s="100"/>
      <c r="H95" s="99"/>
    </row>
    <row r="96" spans="2:11" s="33" customFormat="1" ht="25.5" customHeight="1">
      <c r="C96" s="101"/>
      <c r="D96" s="323" t="s">
        <v>536</v>
      </c>
      <c r="E96" s="323"/>
      <c r="F96" s="323"/>
      <c r="G96" s="102"/>
    </row>
    <row r="97" spans="1:12" s="33" customFormat="1" ht="15.75">
      <c r="C97" s="101"/>
      <c r="D97" s="103"/>
      <c r="E97" s="104"/>
      <c r="F97" s="104"/>
      <c r="G97" s="102"/>
    </row>
    <row r="98" spans="1:12" s="33" customFormat="1" ht="15.75">
      <c r="C98" s="294" t="s">
        <v>543</v>
      </c>
      <c r="D98" s="294"/>
      <c r="E98" s="294"/>
      <c r="F98" s="294"/>
      <c r="G98" s="294"/>
    </row>
    <row r="99" spans="1:12" s="73" customFormat="1" ht="15.75">
      <c r="B99" s="105"/>
    </row>
    <row r="100" spans="1:12" s="33" customFormat="1" ht="15.75">
      <c r="C100" s="106" t="s">
        <v>21</v>
      </c>
      <c r="D100" s="107" t="s">
        <v>2</v>
      </c>
      <c r="E100" s="107">
        <v>2023</v>
      </c>
      <c r="F100" s="107">
        <v>2024</v>
      </c>
      <c r="G100" s="108" t="s">
        <v>1</v>
      </c>
      <c r="J100" s="57" t="s">
        <v>1</v>
      </c>
      <c r="K100" s="33" t="s">
        <v>91</v>
      </c>
    </row>
    <row r="101" spans="1:12" s="33" customFormat="1" ht="15.75">
      <c r="C101" s="109"/>
      <c r="D101" s="58"/>
      <c r="E101" s="58"/>
      <c r="F101" s="58"/>
      <c r="G101" s="110"/>
    </row>
    <row r="102" spans="1:12" s="33" customFormat="1" ht="15.75">
      <c r="C102" s="111">
        <v>1</v>
      </c>
      <c r="D102" s="88" t="s">
        <v>98</v>
      </c>
      <c r="E102" s="112">
        <f>+E104</f>
        <v>63575000</v>
      </c>
      <c r="F102" s="112">
        <v>0</v>
      </c>
      <c r="G102" s="113"/>
    </row>
    <row r="103" spans="1:12" s="33" customFormat="1" ht="15.75">
      <c r="C103" s="114"/>
      <c r="D103" s="93" t="s">
        <v>99</v>
      </c>
      <c r="E103" s="115"/>
      <c r="F103" s="115"/>
      <c r="G103" s="113"/>
    </row>
    <row r="104" spans="1:12" s="33" customFormat="1" ht="15.75">
      <c r="C104" s="114"/>
      <c r="D104" s="93" t="s">
        <v>100</v>
      </c>
      <c r="E104" s="115">
        <v>63575000</v>
      </c>
      <c r="F104" s="89">
        <v>0</v>
      </c>
      <c r="G104" s="113"/>
    </row>
    <row r="105" spans="1:12" s="33" customFormat="1" ht="15.75">
      <c r="C105" s="114"/>
      <c r="D105" s="93" t="s">
        <v>101</v>
      </c>
      <c r="E105" s="115"/>
      <c r="F105" s="115"/>
      <c r="G105" s="113"/>
    </row>
    <row r="106" spans="1:12" s="33" customFormat="1" ht="15.75">
      <c r="C106" s="114"/>
      <c r="D106" s="93" t="s">
        <v>102</v>
      </c>
      <c r="E106" s="116"/>
      <c r="F106" s="112"/>
      <c r="G106" s="113"/>
    </row>
    <row r="107" spans="1:12" s="33" customFormat="1" ht="15.75">
      <c r="C107" s="117"/>
      <c r="D107" s="69"/>
      <c r="E107" s="118"/>
      <c r="F107" s="119"/>
      <c r="G107" s="120"/>
    </row>
    <row r="108" spans="1:12" s="33" customFormat="1" ht="15.75">
      <c r="C108" s="297" t="s">
        <v>103</v>
      </c>
      <c r="D108" s="298"/>
      <c r="E108" s="121">
        <f>+E102</f>
        <v>63575000</v>
      </c>
      <c r="F108" s="121">
        <f>+F102</f>
        <v>0</v>
      </c>
      <c r="G108" s="122"/>
    </row>
    <row r="109" spans="1:12" s="28" customFormat="1" ht="15.75">
      <c r="A109" s="33"/>
      <c r="B109" s="54"/>
      <c r="C109" s="54"/>
      <c r="D109" s="54"/>
      <c r="E109" s="33"/>
      <c r="F109" s="33"/>
      <c r="G109" s="33"/>
      <c r="H109" s="33"/>
      <c r="I109" s="33"/>
      <c r="J109" s="43"/>
      <c r="K109" s="33"/>
      <c r="L109" s="33"/>
    </row>
    <row r="110" spans="1:12" s="33" customFormat="1" ht="15.75">
      <c r="B110" s="37" t="s">
        <v>10</v>
      </c>
      <c r="C110" s="42" t="s">
        <v>104</v>
      </c>
    </row>
    <row r="111" spans="1:12" s="81" customFormat="1" ht="45" customHeight="1">
      <c r="B111" s="293" t="s">
        <v>540</v>
      </c>
      <c r="C111" s="293"/>
      <c r="D111" s="293"/>
      <c r="E111" s="293"/>
      <c r="F111" s="293"/>
      <c r="G111" s="293"/>
      <c r="H111" s="293"/>
    </row>
    <row r="112" spans="1:12" s="81" customFormat="1" ht="75" customHeight="1">
      <c r="B112" s="293" t="s">
        <v>541</v>
      </c>
      <c r="C112" s="293"/>
      <c r="D112" s="293"/>
      <c r="E112" s="293"/>
      <c r="F112" s="293"/>
      <c r="G112" s="293"/>
      <c r="H112" s="293"/>
    </row>
    <row r="113" spans="2:11" s="81" customFormat="1" ht="75" customHeight="1">
      <c r="B113" s="80"/>
      <c r="C113" s="80"/>
      <c r="D113" s="80"/>
      <c r="E113" s="80"/>
      <c r="F113" s="80"/>
      <c r="G113" s="80"/>
      <c r="H113" s="80"/>
    </row>
    <row r="114" spans="2:11" s="81" customFormat="1" ht="75" customHeight="1">
      <c r="B114" s="80"/>
      <c r="C114" s="80"/>
      <c r="D114" s="80"/>
      <c r="E114" s="80"/>
      <c r="F114" s="80"/>
      <c r="G114" s="80"/>
      <c r="H114" s="80"/>
    </row>
    <row r="115" spans="2:11" s="33" customFormat="1" ht="15.75"/>
    <row r="116" spans="2:11" s="33" customFormat="1" ht="15.75">
      <c r="C116" s="294" t="s">
        <v>499</v>
      </c>
      <c r="D116" s="294"/>
      <c r="E116" s="294"/>
      <c r="F116" s="294"/>
      <c r="G116" s="294"/>
      <c r="H116" s="294"/>
    </row>
    <row r="117" spans="2:11" s="73" customFormat="1" ht="15.75">
      <c r="B117" s="105"/>
    </row>
    <row r="118" spans="2:11" s="33" customFormat="1" ht="15.75">
      <c r="C118" s="299" t="s">
        <v>21</v>
      </c>
      <c r="D118" s="295" t="s">
        <v>2</v>
      </c>
      <c r="E118" s="107" t="s">
        <v>93</v>
      </c>
      <c r="F118" s="107" t="s">
        <v>19</v>
      </c>
      <c r="G118" s="295" t="s">
        <v>22</v>
      </c>
      <c r="H118" s="295" t="s">
        <v>105</v>
      </c>
      <c r="J118" s="57" t="s">
        <v>1</v>
      </c>
      <c r="K118" s="33" t="s">
        <v>89</v>
      </c>
    </row>
    <row r="119" spans="2:11" s="33" customFormat="1" ht="15.75">
      <c r="C119" s="299"/>
      <c r="D119" s="296"/>
      <c r="E119" s="107" t="s">
        <v>18</v>
      </c>
      <c r="F119" s="107" t="s">
        <v>18</v>
      </c>
      <c r="G119" s="296"/>
      <c r="H119" s="296"/>
      <c r="J119" s="57" t="s">
        <v>106</v>
      </c>
      <c r="K119" s="33" t="s">
        <v>97</v>
      </c>
    </row>
    <row r="120" spans="2:11" s="33" customFormat="1" ht="15.75">
      <c r="C120" s="123"/>
      <c r="D120" s="123"/>
      <c r="E120" s="124"/>
      <c r="F120" s="125"/>
      <c r="G120" s="126"/>
      <c r="H120" s="127"/>
    </row>
    <row r="121" spans="2:11" s="33" customFormat="1" ht="15.75">
      <c r="C121" s="128">
        <v>1</v>
      </c>
      <c r="D121" s="129" t="s">
        <v>107</v>
      </c>
      <c r="E121" s="130">
        <v>12776275612</v>
      </c>
      <c r="F121" s="130">
        <v>5101691739</v>
      </c>
      <c r="G121" s="131">
        <f>(F121/E121)*100</f>
        <v>39.9309774924414</v>
      </c>
      <c r="H121" s="131">
        <f>+F121/F135*100</f>
        <v>98.777193404942054</v>
      </c>
    </row>
    <row r="122" spans="2:11" s="33" customFormat="1" ht="15.75">
      <c r="C122" s="128"/>
      <c r="D122" s="132" t="s">
        <v>9</v>
      </c>
      <c r="E122" s="133">
        <v>5398731000</v>
      </c>
      <c r="F122" s="133">
        <v>2787183060</v>
      </c>
      <c r="G122" s="131">
        <f t="shared" ref="G122:G129" si="2">(F122/E122)*100</f>
        <v>51.626633369953048</v>
      </c>
      <c r="H122" s="134"/>
    </row>
    <row r="123" spans="2:11" s="33" customFormat="1" ht="15.75">
      <c r="C123" s="135"/>
      <c r="D123" s="132" t="s">
        <v>11</v>
      </c>
      <c r="E123" s="133">
        <v>5070566080</v>
      </c>
      <c r="F123" s="133">
        <v>1995730441</v>
      </c>
      <c r="G123" s="131">
        <f t="shared" si="2"/>
        <v>39.359124987480683</v>
      </c>
      <c r="H123" s="134"/>
    </row>
    <row r="124" spans="2:11" s="33" customFormat="1" ht="15.75">
      <c r="C124" s="135"/>
      <c r="D124" s="132" t="s">
        <v>108</v>
      </c>
      <c r="E124" s="133">
        <v>2171022432</v>
      </c>
      <c r="F124" s="133">
        <v>245978238</v>
      </c>
      <c r="G124" s="131">
        <f t="shared" si="2"/>
        <v>11.330064322430731</v>
      </c>
      <c r="H124" s="134"/>
    </row>
    <row r="125" spans="2:11" s="33" customFormat="1" ht="15.75">
      <c r="C125" s="135"/>
      <c r="D125" s="132" t="s">
        <v>109</v>
      </c>
      <c r="E125" s="133">
        <v>0</v>
      </c>
      <c r="F125" s="133">
        <v>0</v>
      </c>
      <c r="G125" s="131"/>
      <c r="H125" s="134"/>
    </row>
    <row r="126" spans="2:11" s="33" customFormat="1" ht="15.75">
      <c r="C126" s="135"/>
      <c r="D126" s="132"/>
      <c r="E126" s="136"/>
      <c r="F126" s="136"/>
      <c r="G126" s="131"/>
      <c r="H126" s="134"/>
    </row>
    <row r="127" spans="2:11" s="33" customFormat="1" ht="15.75">
      <c r="C127" s="128">
        <v>2</v>
      </c>
      <c r="D127" s="137" t="s">
        <v>110</v>
      </c>
      <c r="E127" s="138">
        <f>SUM(E128:E133)</f>
        <v>135956100</v>
      </c>
      <c r="F127" s="138">
        <f>SUM(F128:F133)</f>
        <v>63156100</v>
      </c>
      <c r="G127" s="131">
        <f t="shared" si="2"/>
        <v>46.453303676701523</v>
      </c>
      <c r="H127" s="139">
        <f>+F127/F135*100</f>
        <v>1.2228065950579499</v>
      </c>
    </row>
    <row r="128" spans="2:11" s="33" customFormat="1" ht="15.75">
      <c r="C128" s="140"/>
      <c r="D128" s="132" t="s">
        <v>13</v>
      </c>
      <c r="E128" s="133">
        <v>0</v>
      </c>
      <c r="F128" s="136"/>
      <c r="G128" s="141"/>
      <c r="H128" s="134"/>
    </row>
    <row r="129" spans="2:11" s="33" customFormat="1" ht="15.75">
      <c r="C129" s="140"/>
      <c r="D129" s="132" t="s">
        <v>14</v>
      </c>
      <c r="E129" s="133">
        <v>135956100</v>
      </c>
      <c r="F129" s="136">
        <v>63156100</v>
      </c>
      <c r="G129" s="131">
        <f t="shared" si="2"/>
        <v>46.453303676701523</v>
      </c>
      <c r="H129" s="134"/>
    </row>
    <row r="130" spans="2:11" s="33" customFormat="1" ht="15.75">
      <c r="C130" s="140"/>
      <c r="D130" s="132" t="s">
        <v>15</v>
      </c>
      <c r="E130" s="133"/>
      <c r="F130" s="136"/>
      <c r="G130" s="142"/>
      <c r="H130" s="134"/>
    </row>
    <row r="131" spans="2:11" s="33" customFormat="1" ht="15.75">
      <c r="C131" s="129"/>
      <c r="D131" s="132" t="s">
        <v>111</v>
      </c>
      <c r="E131" s="133"/>
      <c r="F131" s="136"/>
      <c r="G131" s="141"/>
      <c r="H131" s="143"/>
    </row>
    <row r="132" spans="2:11" s="33" customFormat="1" ht="15.75">
      <c r="C132" s="140"/>
      <c r="D132" s="132" t="s">
        <v>16</v>
      </c>
      <c r="E132" s="133">
        <v>0</v>
      </c>
      <c r="F132" s="136">
        <v>0</v>
      </c>
      <c r="G132" s="141"/>
      <c r="H132" s="143"/>
    </row>
    <row r="133" spans="2:11" s="33" customFormat="1" ht="15.75">
      <c r="C133" s="140"/>
      <c r="D133" s="132" t="s">
        <v>112</v>
      </c>
      <c r="E133" s="133"/>
      <c r="F133" s="136"/>
      <c r="G133" s="141"/>
      <c r="H133" s="143"/>
    </row>
    <row r="134" spans="2:11" s="33" customFormat="1" ht="15.75">
      <c r="C134" s="140"/>
      <c r="D134" s="140"/>
      <c r="E134" s="143"/>
      <c r="F134" s="143"/>
      <c r="G134" s="143"/>
      <c r="H134" s="143"/>
    </row>
    <row r="135" spans="2:11" s="33" customFormat="1" ht="15.75">
      <c r="C135" s="303" t="s">
        <v>113</v>
      </c>
      <c r="D135" s="303"/>
      <c r="E135" s="130">
        <f>+E121+E127</f>
        <v>12912231712</v>
      </c>
      <c r="F135" s="130">
        <f>+F121+F127</f>
        <v>5164847839</v>
      </c>
      <c r="G135" s="144"/>
      <c r="H135" s="130">
        <f>SUM(H121:H134)</f>
        <v>100</v>
      </c>
    </row>
    <row r="136" spans="2:11" s="33" customFormat="1" ht="15.75">
      <c r="C136" s="32"/>
      <c r="D136" s="32"/>
      <c r="E136" s="145"/>
      <c r="F136" s="145"/>
      <c r="G136" s="146"/>
      <c r="H136" s="147"/>
    </row>
    <row r="137" spans="2:11" s="33" customFormat="1" ht="30" customHeight="1">
      <c r="C137" s="294" t="s">
        <v>542</v>
      </c>
      <c r="D137" s="302"/>
      <c r="E137" s="302"/>
      <c r="F137" s="302"/>
      <c r="G137" s="302"/>
    </row>
    <row r="138" spans="2:11" s="33" customFormat="1" ht="15.75">
      <c r="B138" s="42"/>
    </row>
    <row r="139" spans="2:11" s="33" customFormat="1" ht="15.75">
      <c r="C139" s="55" t="s">
        <v>21</v>
      </c>
      <c r="D139" s="55" t="s">
        <v>2</v>
      </c>
      <c r="E139" s="107">
        <v>2023</v>
      </c>
      <c r="F139" s="148">
        <v>2024</v>
      </c>
      <c r="G139" s="55" t="s">
        <v>22</v>
      </c>
      <c r="J139" s="57" t="s">
        <v>1</v>
      </c>
      <c r="K139" s="33" t="s">
        <v>91</v>
      </c>
    </row>
    <row r="140" spans="2:11" s="33" customFormat="1" ht="15.75">
      <c r="C140" s="87"/>
      <c r="D140" s="87"/>
      <c r="E140" s="149"/>
      <c r="F140" s="149"/>
      <c r="G140" s="87"/>
    </row>
    <row r="141" spans="2:11" s="33" customFormat="1" ht="15.75">
      <c r="C141" s="150">
        <v>1</v>
      </c>
      <c r="D141" s="151" t="s">
        <v>107</v>
      </c>
      <c r="E141" s="152">
        <f>SUM(E142:E144)</f>
        <v>10799799897</v>
      </c>
      <c r="F141" s="152">
        <v>5028891739</v>
      </c>
      <c r="G141" s="153">
        <f>+G121</f>
        <v>39.9309774924414</v>
      </c>
    </row>
    <row r="142" spans="2:11" s="33" customFormat="1" ht="15.75">
      <c r="C142" s="150"/>
      <c r="D142" s="154" t="s">
        <v>9</v>
      </c>
      <c r="E142" s="155">
        <v>5136051079</v>
      </c>
      <c r="F142" s="155">
        <v>2787183060</v>
      </c>
      <c r="G142" s="153">
        <f t="shared" ref="G142:G144" si="3">+G122</f>
        <v>51.626633369953048</v>
      </c>
    </row>
    <row r="143" spans="2:11" s="33" customFormat="1" ht="15.75">
      <c r="C143" s="156"/>
      <c r="D143" s="157" t="s">
        <v>11</v>
      </c>
      <c r="E143" s="155">
        <v>5076150818</v>
      </c>
      <c r="F143" s="155">
        <v>1995730441</v>
      </c>
      <c r="G143" s="153">
        <f t="shared" si="3"/>
        <v>39.359124987480683</v>
      </c>
    </row>
    <row r="144" spans="2:11" s="33" customFormat="1" ht="15.75">
      <c r="C144" s="156"/>
      <c r="D144" s="154" t="s">
        <v>108</v>
      </c>
      <c r="E144" s="155">
        <v>587598000</v>
      </c>
      <c r="F144" s="155">
        <f>+F124</f>
        <v>245978238</v>
      </c>
      <c r="G144" s="153">
        <f t="shared" si="3"/>
        <v>11.330064322430731</v>
      </c>
    </row>
    <row r="145" spans="2:8" s="33" customFormat="1" ht="15.75">
      <c r="C145" s="156"/>
      <c r="D145" s="154" t="s">
        <v>109</v>
      </c>
      <c r="E145" s="155"/>
      <c r="F145" s="155"/>
      <c r="G145" s="158"/>
    </row>
    <row r="146" spans="2:8" s="33" customFormat="1" ht="15.75">
      <c r="C146" s="156"/>
      <c r="D146" s="154"/>
      <c r="E146" s="159"/>
      <c r="F146" s="159"/>
      <c r="G146" s="158"/>
    </row>
    <row r="147" spans="2:8" s="33" customFormat="1" ht="15.75">
      <c r="C147" s="150">
        <v>2</v>
      </c>
      <c r="D147" s="160" t="s">
        <v>110</v>
      </c>
      <c r="E147" s="161">
        <f>+E149+E150+E151+E152</f>
        <v>617356995</v>
      </c>
      <c r="F147" s="161">
        <f>+F149+F150+F151+F152</f>
        <v>72800000</v>
      </c>
      <c r="G147" s="158">
        <f>+G127</f>
        <v>46.453303676701523</v>
      </c>
    </row>
    <row r="148" spans="2:8" s="33" customFormat="1" ht="15.75">
      <c r="C148" s="162"/>
      <c r="D148" s="154" t="s">
        <v>13</v>
      </c>
      <c r="E148" s="159"/>
      <c r="F148" s="159"/>
      <c r="G148" s="158"/>
    </row>
    <row r="149" spans="2:8" s="33" customFormat="1" ht="15.75">
      <c r="C149" s="162"/>
      <c r="D149" s="154" t="s">
        <v>14</v>
      </c>
      <c r="E149" s="159">
        <v>304486800</v>
      </c>
      <c r="F149" s="159">
        <v>72800000</v>
      </c>
      <c r="G149" s="158">
        <f>+G129</f>
        <v>46.453303676701523</v>
      </c>
    </row>
    <row r="150" spans="2:8" s="33" customFormat="1" ht="15.75">
      <c r="C150" s="162"/>
      <c r="D150" s="154" t="s">
        <v>15</v>
      </c>
      <c r="E150" s="159">
        <v>238970670</v>
      </c>
      <c r="F150" s="159">
        <f>+F130</f>
        <v>0</v>
      </c>
      <c r="G150" s="158"/>
    </row>
    <row r="151" spans="2:8" s="33" customFormat="1" ht="15.75">
      <c r="C151" s="163"/>
      <c r="D151" s="154" t="s">
        <v>111</v>
      </c>
      <c r="E151" s="164">
        <v>73899525</v>
      </c>
      <c r="F151" s="165">
        <f>+F131</f>
        <v>0</v>
      </c>
      <c r="G151" s="166"/>
    </row>
    <row r="152" spans="2:8" s="33" customFormat="1" ht="15.75">
      <c r="C152" s="162"/>
      <c r="D152" s="154" t="s">
        <v>16</v>
      </c>
      <c r="E152" s="164"/>
      <c r="F152" s="165"/>
      <c r="G152" s="166"/>
    </row>
    <row r="153" spans="2:8" s="33" customFormat="1" ht="15.75">
      <c r="C153" s="162"/>
      <c r="D153" s="154" t="s">
        <v>112</v>
      </c>
      <c r="E153" s="167"/>
      <c r="F153" s="165"/>
      <c r="G153" s="166"/>
    </row>
    <row r="154" spans="2:8" s="33" customFormat="1" ht="15.75">
      <c r="C154" s="168"/>
      <c r="D154" s="169"/>
      <c r="E154" s="170"/>
      <c r="F154" s="170"/>
      <c r="G154" s="171"/>
    </row>
    <row r="155" spans="2:8" s="33" customFormat="1" ht="15.75">
      <c r="C155" s="312" t="s">
        <v>113</v>
      </c>
      <c r="D155" s="313"/>
      <c r="E155" s="172">
        <f>+E141+E147</f>
        <v>11417156892</v>
      </c>
      <c r="F155" s="172">
        <f>+F141+F147</f>
        <v>5101691739</v>
      </c>
      <c r="G155" s="173">
        <f>(F155/E155)*100</f>
        <v>44.684432273806749</v>
      </c>
    </row>
    <row r="156" spans="2:8" s="33" customFormat="1" ht="15.75">
      <c r="C156" s="32"/>
      <c r="D156" s="174"/>
      <c r="E156" s="175"/>
      <c r="F156" s="175"/>
      <c r="G156" s="176"/>
    </row>
    <row r="157" spans="2:8" s="36" customFormat="1" ht="30" customHeight="1">
      <c r="C157" s="310" t="s">
        <v>480</v>
      </c>
      <c r="D157" s="310"/>
      <c r="E157" s="310"/>
      <c r="F157" s="310"/>
      <c r="G157" s="310"/>
      <c r="H157" s="310"/>
    </row>
    <row r="158" spans="2:8" s="36" customFormat="1" ht="16.5" thickBot="1">
      <c r="B158" s="177"/>
    </row>
    <row r="159" spans="2:8" s="178" customFormat="1" ht="15.75">
      <c r="C159" s="304" t="s">
        <v>21</v>
      </c>
      <c r="D159" s="308" t="s">
        <v>2</v>
      </c>
      <c r="E159" s="179" t="s">
        <v>93</v>
      </c>
      <c r="F159" s="237" t="s">
        <v>19</v>
      </c>
      <c r="G159" s="314" t="s">
        <v>22</v>
      </c>
    </row>
    <row r="160" spans="2:8" s="178" customFormat="1" ht="15.75">
      <c r="C160" s="305"/>
      <c r="D160" s="309"/>
      <c r="E160" s="180" t="s">
        <v>18</v>
      </c>
      <c r="F160" s="180" t="s">
        <v>18</v>
      </c>
      <c r="G160" s="309"/>
    </row>
    <row r="161" spans="3:10" s="286" customFormat="1" ht="15.75">
      <c r="C161" s="289">
        <v>1</v>
      </c>
      <c r="D161" s="290" t="s">
        <v>271</v>
      </c>
      <c r="E161" s="291">
        <v>13660780745</v>
      </c>
      <c r="F161" s="291">
        <v>13053218268</v>
      </c>
      <c r="G161" s="285">
        <f>+F161/E161*100</f>
        <v>95.552505465528569</v>
      </c>
    </row>
    <row r="162" spans="3:10" s="178" customFormat="1" ht="47.25">
      <c r="C162" s="182"/>
      <c r="D162" s="287" t="s">
        <v>565</v>
      </c>
      <c r="E162" s="288">
        <v>300000000</v>
      </c>
      <c r="F162" s="288">
        <v>298155200</v>
      </c>
      <c r="G162" s="181">
        <f>+F162/E162*100</f>
        <v>99.38506666666666</v>
      </c>
    </row>
    <row r="163" spans="3:10" s="178" customFormat="1" ht="31.5">
      <c r="C163" s="182"/>
      <c r="D163" s="272" t="s">
        <v>497</v>
      </c>
      <c r="E163" s="273">
        <v>300000000</v>
      </c>
      <c r="F163" s="273">
        <v>298155200</v>
      </c>
      <c r="G163" s="184">
        <f t="shared" ref="G163" si="4">+F163/E163*100</f>
        <v>99.38506666666666</v>
      </c>
    </row>
    <row r="164" spans="3:10" s="178" customFormat="1" ht="15.75">
      <c r="C164" s="185">
        <v>2</v>
      </c>
      <c r="D164" s="274" t="s">
        <v>291</v>
      </c>
      <c r="E164" s="275">
        <v>5277000</v>
      </c>
      <c r="F164" s="275">
        <v>5277000</v>
      </c>
      <c r="G164" s="181">
        <f>+F164/E164*100</f>
        <v>100</v>
      </c>
    </row>
    <row r="165" spans="3:10" s="178" customFormat="1" ht="31.5">
      <c r="C165" s="186"/>
      <c r="D165" s="274" t="s">
        <v>412</v>
      </c>
      <c r="E165" s="275">
        <v>220738000</v>
      </c>
      <c r="F165" s="275">
        <v>218893200</v>
      </c>
      <c r="G165" s="181">
        <f>+G166</f>
        <v>100</v>
      </c>
      <c r="J165" s="187"/>
    </row>
    <row r="166" spans="3:10" s="178" customFormat="1" ht="15.75">
      <c r="C166" s="182"/>
      <c r="D166" s="274" t="s">
        <v>292</v>
      </c>
      <c r="E166" s="275">
        <v>33925000</v>
      </c>
      <c r="F166" s="275">
        <v>33925000</v>
      </c>
      <c r="G166" s="184">
        <f>+F166/E166*100</f>
        <v>100</v>
      </c>
    </row>
    <row r="167" spans="3:10" s="178" customFormat="1" ht="47.25">
      <c r="C167" s="182"/>
      <c r="D167" s="276" t="s">
        <v>566</v>
      </c>
      <c r="E167" s="277">
        <v>0</v>
      </c>
      <c r="F167" s="277">
        <v>0</v>
      </c>
      <c r="G167" s="184" t="s">
        <v>572</v>
      </c>
    </row>
    <row r="168" spans="3:10" s="178" customFormat="1" ht="31.5">
      <c r="C168" s="182"/>
      <c r="D168" s="274" t="s">
        <v>402</v>
      </c>
      <c r="E168" s="275">
        <v>37000000</v>
      </c>
      <c r="F168" s="275">
        <v>37000000</v>
      </c>
      <c r="G168" s="181">
        <f t="shared" ref="G168:G430" si="5">+F168/E168*100</f>
        <v>100</v>
      </c>
    </row>
    <row r="169" spans="3:10" s="178" customFormat="1" ht="15.75">
      <c r="C169" s="188"/>
      <c r="D169" s="274" t="s">
        <v>307</v>
      </c>
      <c r="E169" s="275">
        <v>3060000</v>
      </c>
      <c r="F169" s="275">
        <v>3060000</v>
      </c>
      <c r="G169" s="184">
        <f>+F169/E169*100</f>
        <v>100</v>
      </c>
    </row>
    <row r="170" spans="3:10" s="178" customFormat="1" ht="47.25">
      <c r="C170" s="188"/>
      <c r="D170" s="278" t="s">
        <v>308</v>
      </c>
      <c r="E170" s="279">
        <v>7554805180</v>
      </c>
      <c r="F170" s="279">
        <v>7027053032</v>
      </c>
      <c r="G170" s="184">
        <f t="shared" si="5"/>
        <v>93.014351324410995</v>
      </c>
    </row>
    <row r="171" spans="3:10" s="178" customFormat="1" ht="31.5">
      <c r="C171" s="182"/>
      <c r="D171" s="272" t="s">
        <v>309</v>
      </c>
      <c r="E171" s="273">
        <v>6735200</v>
      </c>
      <c r="F171" s="273">
        <v>6580200</v>
      </c>
      <c r="G171" s="181">
        <f t="shared" si="5"/>
        <v>97.698657797838223</v>
      </c>
    </row>
    <row r="172" spans="3:10" s="178" customFormat="1" ht="15.75">
      <c r="C172" s="182"/>
      <c r="D172" s="274" t="s">
        <v>291</v>
      </c>
      <c r="E172" s="275">
        <v>1330200</v>
      </c>
      <c r="F172" s="275">
        <v>1330200</v>
      </c>
      <c r="G172" s="184">
        <f t="shared" si="5"/>
        <v>100</v>
      </c>
    </row>
    <row r="173" spans="3:10" s="178" customFormat="1" ht="15.75">
      <c r="C173" s="182"/>
      <c r="D173" s="274" t="s">
        <v>292</v>
      </c>
      <c r="E173" s="275">
        <v>5405000</v>
      </c>
      <c r="F173" s="275">
        <v>5250000</v>
      </c>
      <c r="G173" s="184">
        <f t="shared" si="5"/>
        <v>97.132284921369106</v>
      </c>
    </row>
    <row r="174" spans="3:10" s="178" customFormat="1" ht="15.75">
      <c r="C174" s="182"/>
      <c r="D174" s="272" t="s">
        <v>310</v>
      </c>
      <c r="E174" s="273">
        <v>2600000</v>
      </c>
      <c r="F174" s="273">
        <v>2476000</v>
      </c>
      <c r="G174" s="181">
        <f t="shared" si="5"/>
        <v>95.230769230769226</v>
      </c>
    </row>
    <row r="175" spans="3:10" s="178" customFormat="1" ht="15.75">
      <c r="C175" s="182"/>
      <c r="D175" s="274" t="s">
        <v>291</v>
      </c>
      <c r="E175" s="275">
        <v>300000</v>
      </c>
      <c r="F175" s="275">
        <v>300000</v>
      </c>
      <c r="G175" s="184">
        <f t="shared" si="5"/>
        <v>100</v>
      </c>
    </row>
    <row r="176" spans="3:10" s="178" customFormat="1" ht="15.75">
      <c r="C176" s="182"/>
      <c r="D176" s="274" t="s">
        <v>292</v>
      </c>
      <c r="E176" s="275">
        <v>2300000</v>
      </c>
      <c r="F176" s="275">
        <v>2176000</v>
      </c>
      <c r="G176" s="184">
        <f t="shared" si="5"/>
        <v>94.608695652173907</v>
      </c>
    </row>
    <row r="177" spans="3:7" s="178" customFormat="1" ht="31.5">
      <c r="C177" s="182"/>
      <c r="D177" s="272" t="s">
        <v>311</v>
      </c>
      <c r="E177" s="273">
        <v>2600000</v>
      </c>
      <c r="F177" s="273">
        <v>2180000</v>
      </c>
      <c r="G177" s="181">
        <f t="shared" si="5"/>
        <v>83.846153846153854</v>
      </c>
    </row>
    <row r="178" spans="3:7" s="178" customFormat="1" ht="15.75">
      <c r="C178" s="182"/>
      <c r="D178" s="274" t="s">
        <v>291</v>
      </c>
      <c r="E178" s="275">
        <v>300000</v>
      </c>
      <c r="F178" s="275">
        <v>300000</v>
      </c>
      <c r="G178" s="181">
        <f t="shared" si="5"/>
        <v>100</v>
      </c>
    </row>
    <row r="179" spans="3:7" s="178" customFormat="1" ht="15.75">
      <c r="C179" s="182"/>
      <c r="D179" s="274" t="s">
        <v>292</v>
      </c>
      <c r="E179" s="275">
        <v>2300000</v>
      </c>
      <c r="F179" s="275">
        <v>1880000</v>
      </c>
      <c r="G179" s="184">
        <f t="shared" si="5"/>
        <v>81.739130434782609</v>
      </c>
    </row>
    <row r="180" spans="3:7" s="178" customFormat="1" ht="15.75">
      <c r="C180" s="182"/>
      <c r="D180" s="272" t="s">
        <v>312</v>
      </c>
      <c r="E180" s="273">
        <v>6525000</v>
      </c>
      <c r="F180" s="273">
        <v>6335000</v>
      </c>
      <c r="G180" s="181">
        <f t="shared" si="5"/>
        <v>97.088122605363978</v>
      </c>
    </row>
    <row r="181" spans="3:7" s="178" customFormat="1" ht="15.75">
      <c r="C181" s="182"/>
      <c r="D181" s="274" t="s">
        <v>291</v>
      </c>
      <c r="E181" s="275">
        <v>1695000</v>
      </c>
      <c r="F181" s="275">
        <v>1695000</v>
      </c>
      <c r="G181" s="184">
        <f t="shared" si="5"/>
        <v>100</v>
      </c>
    </row>
    <row r="182" spans="3:7" s="178" customFormat="1" ht="15.75">
      <c r="C182" s="182"/>
      <c r="D182" s="274" t="s">
        <v>292</v>
      </c>
      <c r="E182" s="275">
        <v>4830000</v>
      </c>
      <c r="F182" s="275">
        <v>4640000</v>
      </c>
      <c r="G182" s="184">
        <f t="shared" si="5"/>
        <v>96.066252587991713</v>
      </c>
    </row>
    <row r="183" spans="3:7" s="178" customFormat="1" ht="15.75">
      <c r="C183" s="189"/>
      <c r="D183" s="272" t="s">
        <v>313</v>
      </c>
      <c r="E183" s="273">
        <v>2600000</v>
      </c>
      <c r="F183" s="273">
        <v>2600000</v>
      </c>
      <c r="G183" s="181">
        <f t="shared" si="5"/>
        <v>100</v>
      </c>
    </row>
    <row r="184" spans="3:7" s="178" customFormat="1" ht="15.75">
      <c r="C184" s="182"/>
      <c r="D184" s="274" t="s">
        <v>291</v>
      </c>
      <c r="E184" s="275">
        <v>300000</v>
      </c>
      <c r="F184" s="275">
        <v>300000</v>
      </c>
      <c r="G184" s="184">
        <f t="shared" si="5"/>
        <v>100</v>
      </c>
    </row>
    <row r="185" spans="3:7" s="178" customFormat="1" ht="15.75">
      <c r="C185" s="186"/>
      <c r="D185" s="274" t="s">
        <v>292</v>
      </c>
      <c r="E185" s="275">
        <v>2300000</v>
      </c>
      <c r="F185" s="275">
        <v>2300000</v>
      </c>
      <c r="G185" s="184">
        <f t="shared" si="5"/>
        <v>100</v>
      </c>
    </row>
    <row r="186" spans="3:7" s="178" customFormat="1" ht="31.5">
      <c r="C186" s="182"/>
      <c r="D186" s="278" t="s">
        <v>314</v>
      </c>
      <c r="E186" s="279">
        <v>7960000</v>
      </c>
      <c r="F186" s="279">
        <v>7955000</v>
      </c>
      <c r="G186" s="181">
        <f t="shared" si="5"/>
        <v>99.937185929648237</v>
      </c>
    </row>
    <row r="187" spans="3:7" s="178" customFormat="1" ht="15.75">
      <c r="C187" s="182"/>
      <c r="D187" s="274" t="s">
        <v>291</v>
      </c>
      <c r="E187" s="275">
        <v>600000</v>
      </c>
      <c r="F187" s="275">
        <v>600000</v>
      </c>
      <c r="G187" s="184">
        <f t="shared" si="5"/>
        <v>100</v>
      </c>
    </row>
    <row r="188" spans="3:7" s="178" customFormat="1" ht="15.75">
      <c r="C188" s="182"/>
      <c r="D188" s="274" t="s">
        <v>292</v>
      </c>
      <c r="E188" s="275">
        <v>7360000</v>
      </c>
      <c r="F188" s="275">
        <v>7355000</v>
      </c>
      <c r="G188" s="184">
        <f t="shared" ref="G188" si="6">+F188/E188*100</f>
        <v>99.932065217391312</v>
      </c>
    </row>
    <row r="189" spans="3:7" s="178" customFormat="1" ht="15.75">
      <c r="C189" s="182"/>
      <c r="D189" s="272" t="s">
        <v>315</v>
      </c>
      <c r="E189" s="273">
        <v>1680000</v>
      </c>
      <c r="F189" s="273">
        <v>1680000</v>
      </c>
      <c r="G189" s="184">
        <f t="shared" si="5"/>
        <v>100</v>
      </c>
    </row>
    <row r="190" spans="3:7" s="178" customFormat="1" ht="15.75">
      <c r="C190" s="182"/>
      <c r="D190" s="274" t="s">
        <v>291</v>
      </c>
      <c r="E190" s="275">
        <v>300000</v>
      </c>
      <c r="F190" s="275">
        <v>300000</v>
      </c>
      <c r="G190" s="184">
        <f t="shared" ref="G190" si="7">+F190/E190*100</f>
        <v>100</v>
      </c>
    </row>
    <row r="191" spans="3:7" s="178" customFormat="1" ht="15.75">
      <c r="C191" s="182"/>
      <c r="D191" s="274" t="s">
        <v>292</v>
      </c>
      <c r="E191" s="275">
        <v>1380000</v>
      </c>
      <c r="F191" s="275">
        <v>1380000</v>
      </c>
      <c r="G191" s="184">
        <f t="shared" si="5"/>
        <v>100</v>
      </c>
    </row>
    <row r="192" spans="3:7" s="178" customFormat="1" ht="15.75">
      <c r="C192" s="182"/>
      <c r="D192" s="272" t="s">
        <v>316</v>
      </c>
      <c r="E192" s="273">
        <v>5768826000</v>
      </c>
      <c r="F192" s="273">
        <v>5276398147</v>
      </c>
      <c r="G192" s="184">
        <f t="shared" si="5"/>
        <v>91.463984994520558</v>
      </c>
    </row>
    <row r="193" spans="3:7" s="178" customFormat="1" ht="15.75">
      <c r="C193" s="182"/>
      <c r="D193" s="274" t="s">
        <v>317</v>
      </c>
      <c r="E193" s="275">
        <v>1999459270</v>
      </c>
      <c r="F193" s="275">
        <v>1904222109</v>
      </c>
      <c r="G193" s="184">
        <f t="shared" si="5"/>
        <v>95.236854162075531</v>
      </c>
    </row>
    <row r="194" spans="3:7" s="178" customFormat="1" ht="15.75">
      <c r="C194" s="182"/>
      <c r="D194" s="274" t="s">
        <v>425</v>
      </c>
      <c r="E194" s="275">
        <v>32836900</v>
      </c>
      <c r="F194" s="275">
        <v>28588000</v>
      </c>
      <c r="G194" s="184">
        <f t="shared" ref="G194" si="8">+F194/E194*100</f>
        <v>87.06059341777086</v>
      </c>
    </row>
    <row r="195" spans="3:7" s="178" customFormat="1" ht="15.75">
      <c r="C195" s="182"/>
      <c r="D195" s="274" t="s">
        <v>318</v>
      </c>
      <c r="E195" s="275">
        <v>161424929</v>
      </c>
      <c r="F195" s="275">
        <v>160430074</v>
      </c>
      <c r="G195" s="184">
        <f t="shared" si="5"/>
        <v>99.383704235669825</v>
      </c>
    </row>
    <row r="196" spans="3:7" s="178" customFormat="1" ht="15.75">
      <c r="C196" s="182"/>
      <c r="D196" s="274" t="s">
        <v>426</v>
      </c>
      <c r="E196" s="275">
        <v>4597166</v>
      </c>
      <c r="F196" s="275">
        <v>3716440</v>
      </c>
      <c r="G196" s="184">
        <f t="shared" ref="G196" si="9">+F196/E196*100</f>
        <v>80.841979602215801</v>
      </c>
    </row>
    <row r="197" spans="3:7" s="178" customFormat="1" ht="15.75">
      <c r="C197" s="182"/>
      <c r="D197" s="274" t="s">
        <v>319</v>
      </c>
      <c r="E197" s="275">
        <v>194365500</v>
      </c>
      <c r="F197" s="275">
        <v>173004900</v>
      </c>
      <c r="G197" s="184">
        <f t="shared" si="5"/>
        <v>89.010086666615223</v>
      </c>
    </row>
    <row r="198" spans="3:7" s="178" customFormat="1" ht="15.75">
      <c r="C198" s="182"/>
      <c r="D198" s="274" t="s">
        <v>320</v>
      </c>
      <c r="E198" s="275">
        <v>4936400</v>
      </c>
      <c r="F198" s="275">
        <v>1556000</v>
      </c>
      <c r="G198" s="184">
        <f t="shared" ref="G198" si="10">+F198/E198*100</f>
        <v>31.520946438700264</v>
      </c>
    </row>
    <row r="199" spans="3:7" s="178" customFormat="1" ht="15.75">
      <c r="C199" s="182"/>
      <c r="D199" s="274" t="s">
        <v>567</v>
      </c>
      <c r="E199" s="275">
        <v>2450000</v>
      </c>
      <c r="F199" s="275">
        <v>0</v>
      </c>
      <c r="G199" s="184">
        <f t="shared" si="5"/>
        <v>0</v>
      </c>
    </row>
    <row r="200" spans="3:7" s="178" customFormat="1" ht="15.75">
      <c r="C200" s="182"/>
      <c r="D200" s="274" t="s">
        <v>321</v>
      </c>
      <c r="E200" s="275">
        <v>34426500</v>
      </c>
      <c r="F200" s="275">
        <v>32280000</v>
      </c>
      <c r="G200" s="184">
        <f t="shared" ref="G200" si="11">+F200/E200*100</f>
        <v>93.7649775608906</v>
      </c>
    </row>
    <row r="201" spans="3:7" s="178" customFormat="1" ht="15.75">
      <c r="C201" s="182"/>
      <c r="D201" s="274" t="s">
        <v>427</v>
      </c>
      <c r="E201" s="275">
        <v>1896250</v>
      </c>
      <c r="F201" s="275">
        <v>1800000</v>
      </c>
      <c r="G201" s="184">
        <f t="shared" si="5"/>
        <v>94.924192485168092</v>
      </c>
    </row>
    <row r="202" spans="3:7" s="178" customFormat="1" ht="15.75">
      <c r="C202" s="182"/>
      <c r="D202" s="274" t="s">
        <v>322</v>
      </c>
      <c r="E202" s="275">
        <v>96648111</v>
      </c>
      <c r="F202" s="275">
        <v>93711480</v>
      </c>
      <c r="G202" s="184">
        <f t="shared" ref="G202" si="12">+F202/E202*100</f>
        <v>96.961522610617806</v>
      </c>
    </row>
    <row r="203" spans="3:7" s="178" customFormat="1" ht="15.75">
      <c r="C203" s="182"/>
      <c r="D203" s="274" t="s">
        <v>428</v>
      </c>
      <c r="E203" s="275">
        <v>2969220</v>
      </c>
      <c r="F203" s="275">
        <v>2534700</v>
      </c>
      <c r="G203" s="184">
        <f t="shared" si="5"/>
        <v>85.365853658536579</v>
      </c>
    </row>
    <row r="204" spans="3:7" s="178" customFormat="1" ht="15.75">
      <c r="C204" s="182"/>
      <c r="D204" s="274" t="s">
        <v>323</v>
      </c>
      <c r="E204" s="275">
        <v>48644860</v>
      </c>
      <c r="F204" s="275">
        <v>36155750</v>
      </c>
      <c r="G204" s="184">
        <f t="shared" ref="G204" si="13">+F204/E204*100</f>
        <v>74.325941116903209</v>
      </c>
    </row>
    <row r="205" spans="3:7" s="178" customFormat="1" ht="15.75">
      <c r="C205" s="182"/>
      <c r="D205" s="274" t="s">
        <v>429</v>
      </c>
      <c r="E205" s="275">
        <v>243426</v>
      </c>
      <c r="F205" s="275">
        <v>92014</v>
      </c>
      <c r="G205" s="184">
        <f t="shared" si="5"/>
        <v>37.799577695069544</v>
      </c>
    </row>
    <row r="206" spans="3:7" s="178" customFormat="1" ht="15.75">
      <c r="C206" s="182"/>
      <c r="D206" s="274" t="s">
        <v>324</v>
      </c>
      <c r="E206" s="275">
        <v>94422</v>
      </c>
      <c r="F206" s="275">
        <v>26219</v>
      </c>
      <c r="G206" s="184">
        <f t="shared" ref="G206" si="14">+F206/E206*100</f>
        <v>27.767893075766242</v>
      </c>
    </row>
    <row r="207" spans="3:7" s="178" customFormat="1" ht="15.75">
      <c r="C207" s="182"/>
      <c r="D207" s="274" t="s">
        <v>430</v>
      </c>
      <c r="E207" s="275">
        <v>3095</v>
      </c>
      <c r="F207" s="275">
        <v>821</v>
      </c>
      <c r="G207" s="184">
        <f t="shared" si="5"/>
        <v>26.52665589660743</v>
      </c>
    </row>
    <row r="208" spans="3:7" s="178" customFormat="1" ht="15.75">
      <c r="C208" s="182"/>
      <c r="D208" s="274" t="s">
        <v>325</v>
      </c>
      <c r="E208" s="275">
        <v>206088390</v>
      </c>
      <c r="F208" s="275">
        <v>164198395</v>
      </c>
      <c r="G208" s="184">
        <f t="shared" si="5"/>
        <v>79.673772501206884</v>
      </c>
    </row>
    <row r="209" spans="3:7" s="178" customFormat="1" ht="15.75">
      <c r="C209" s="182"/>
      <c r="D209" s="274" t="s">
        <v>431</v>
      </c>
      <c r="E209" s="275">
        <v>2473579</v>
      </c>
      <c r="F209" s="275">
        <v>1648661</v>
      </c>
      <c r="G209" s="184">
        <f t="shared" si="5"/>
        <v>66.65083265988271</v>
      </c>
    </row>
    <row r="210" spans="3:7" s="178" customFormat="1" ht="15.75">
      <c r="C210" s="182"/>
      <c r="D210" s="274" t="s">
        <v>326</v>
      </c>
      <c r="E210" s="275">
        <v>4805872</v>
      </c>
      <c r="F210" s="275">
        <v>3902200</v>
      </c>
      <c r="G210" s="184">
        <f t="shared" si="5"/>
        <v>81.196502944730938</v>
      </c>
    </row>
    <row r="211" spans="3:7" s="178" customFormat="1" ht="15.75">
      <c r="C211" s="182"/>
      <c r="D211" s="274" t="s">
        <v>432</v>
      </c>
      <c r="E211" s="275">
        <v>89841</v>
      </c>
      <c r="F211" s="275">
        <v>61749</v>
      </c>
      <c r="G211" s="184">
        <f t="shared" si="5"/>
        <v>68.731425518415861</v>
      </c>
    </row>
    <row r="212" spans="3:7" s="178" customFormat="1" ht="15.75">
      <c r="C212" s="182"/>
      <c r="D212" s="274" t="s">
        <v>327</v>
      </c>
      <c r="E212" s="275">
        <v>14417746</v>
      </c>
      <c r="F212" s="275">
        <v>11706698</v>
      </c>
      <c r="G212" s="181">
        <f t="shared" si="5"/>
        <v>81.196450540882054</v>
      </c>
    </row>
    <row r="213" spans="3:7" s="178" customFormat="1" ht="15.75">
      <c r="C213" s="182"/>
      <c r="D213" s="274" t="s">
        <v>433</v>
      </c>
      <c r="E213" s="275">
        <v>269523</v>
      </c>
      <c r="F213" s="275">
        <v>185247</v>
      </c>
      <c r="G213" s="184">
        <f t="shared" si="5"/>
        <v>68.731425518415861</v>
      </c>
    </row>
    <row r="214" spans="3:7" s="178" customFormat="1" ht="31.5">
      <c r="C214" s="182"/>
      <c r="D214" s="274" t="s">
        <v>328</v>
      </c>
      <c r="E214" s="275">
        <v>0</v>
      </c>
      <c r="F214" s="275">
        <v>0</v>
      </c>
      <c r="G214" s="184" t="e">
        <f t="shared" si="5"/>
        <v>#DIV/0!</v>
      </c>
    </row>
    <row r="215" spans="3:7" s="178" customFormat="1" ht="15.75">
      <c r="C215" s="182"/>
      <c r="D215" s="274" t="s">
        <v>329</v>
      </c>
      <c r="E215" s="275">
        <v>1482717000</v>
      </c>
      <c r="F215" s="275">
        <v>1303302379</v>
      </c>
      <c r="G215" s="181">
        <f t="shared" si="5"/>
        <v>87.899604509828904</v>
      </c>
    </row>
    <row r="216" spans="3:7" s="178" customFormat="1" ht="15.75">
      <c r="C216" s="182"/>
      <c r="D216" s="274" t="s">
        <v>481</v>
      </c>
      <c r="E216" s="275">
        <v>4023000</v>
      </c>
      <c r="F216" s="275">
        <v>2832455</v>
      </c>
      <c r="G216" s="184">
        <f t="shared" si="5"/>
        <v>70.406537409893104</v>
      </c>
    </row>
    <row r="217" spans="3:7" s="178" customFormat="1" ht="15.75">
      <c r="C217" s="182"/>
      <c r="D217" s="274" t="s">
        <v>330</v>
      </c>
      <c r="E217" s="275">
        <v>76999000</v>
      </c>
      <c r="F217" s="275">
        <v>72996318</v>
      </c>
      <c r="G217" s="181">
        <f t="shared" si="5"/>
        <v>94.801644177197105</v>
      </c>
    </row>
    <row r="218" spans="3:7" s="178" customFormat="1" ht="15.75">
      <c r="C218" s="182"/>
      <c r="D218" s="274" t="s">
        <v>331</v>
      </c>
      <c r="E218" s="275">
        <v>1384920000</v>
      </c>
      <c r="F218" s="275">
        <v>1272507070</v>
      </c>
      <c r="G218" s="184">
        <f t="shared" si="5"/>
        <v>91.883074112584112</v>
      </c>
    </row>
    <row r="219" spans="3:7" s="178" customFormat="1" ht="31.5">
      <c r="C219" s="182"/>
      <c r="D219" s="274" t="s">
        <v>482</v>
      </c>
      <c r="E219" s="275">
        <v>7026000</v>
      </c>
      <c r="F219" s="275">
        <v>4938468</v>
      </c>
      <c r="G219" s="181">
        <f t="shared" si="5"/>
        <v>70.288471391972678</v>
      </c>
    </row>
    <row r="220" spans="3:7" s="178" customFormat="1" ht="15.75">
      <c r="C220" s="182"/>
      <c r="D220" s="272" t="s">
        <v>332</v>
      </c>
      <c r="E220" s="273">
        <v>6750000</v>
      </c>
      <c r="F220" s="273">
        <v>6680000</v>
      </c>
      <c r="G220" s="184">
        <f t="shared" si="5"/>
        <v>98.962962962962962</v>
      </c>
    </row>
    <row r="221" spans="3:7" s="178" customFormat="1" ht="15.75">
      <c r="C221" s="182"/>
      <c r="D221" s="274" t="s">
        <v>291</v>
      </c>
      <c r="E221" s="275">
        <v>1230000</v>
      </c>
      <c r="F221" s="275">
        <v>1200000</v>
      </c>
      <c r="G221" s="181">
        <f t="shared" si="5"/>
        <v>97.560975609756099</v>
      </c>
    </row>
    <row r="222" spans="3:7" s="178" customFormat="1" ht="15.75">
      <c r="C222" s="182"/>
      <c r="D222" s="274" t="s">
        <v>292</v>
      </c>
      <c r="E222" s="275">
        <v>5520000</v>
      </c>
      <c r="F222" s="275">
        <v>5480000</v>
      </c>
      <c r="G222" s="184">
        <f t="shared" si="5"/>
        <v>99.275362318840578</v>
      </c>
    </row>
    <row r="223" spans="3:7" s="178" customFormat="1" ht="31.5">
      <c r="C223" s="182"/>
      <c r="D223" s="278" t="s">
        <v>333</v>
      </c>
      <c r="E223" s="279">
        <v>6600000</v>
      </c>
      <c r="F223" s="279">
        <v>6599000</v>
      </c>
      <c r="G223" s="181">
        <f t="shared" si="5"/>
        <v>99.984848484848484</v>
      </c>
    </row>
    <row r="224" spans="3:7" s="178" customFormat="1" ht="15.75">
      <c r="C224" s="182"/>
      <c r="D224" s="274" t="s">
        <v>291</v>
      </c>
      <c r="E224" s="275">
        <v>1080000</v>
      </c>
      <c r="F224" s="275">
        <v>1080000</v>
      </c>
      <c r="G224" s="184">
        <f t="shared" si="5"/>
        <v>100</v>
      </c>
    </row>
    <row r="225" spans="3:7" s="178" customFormat="1" ht="15.75">
      <c r="C225" s="182"/>
      <c r="D225" s="274" t="s">
        <v>292</v>
      </c>
      <c r="E225" s="275">
        <v>5520000</v>
      </c>
      <c r="F225" s="275">
        <v>5519000</v>
      </c>
      <c r="G225" s="181">
        <f t="shared" si="5"/>
        <v>99.981884057971016</v>
      </c>
    </row>
    <row r="226" spans="3:7" s="178" customFormat="1" ht="15.75">
      <c r="C226" s="182"/>
      <c r="D226" s="272" t="s">
        <v>334</v>
      </c>
      <c r="E226" s="273">
        <v>1920000</v>
      </c>
      <c r="F226" s="273">
        <v>1770000</v>
      </c>
      <c r="G226" s="184">
        <f t="shared" si="5"/>
        <v>92.1875</v>
      </c>
    </row>
    <row r="227" spans="3:7" s="178" customFormat="1" ht="15.75">
      <c r="C227" s="182"/>
      <c r="D227" s="274" t="s">
        <v>291</v>
      </c>
      <c r="E227" s="275">
        <v>1092000</v>
      </c>
      <c r="F227" s="275">
        <v>1080000</v>
      </c>
      <c r="G227" s="181">
        <f t="shared" si="5"/>
        <v>98.901098901098905</v>
      </c>
    </row>
    <row r="228" spans="3:7" s="178" customFormat="1" ht="15.75">
      <c r="C228" s="182"/>
      <c r="D228" s="274" t="s">
        <v>292</v>
      </c>
      <c r="E228" s="275">
        <v>828000</v>
      </c>
      <c r="F228" s="275">
        <v>690000</v>
      </c>
      <c r="G228" s="184">
        <f t="shared" si="5"/>
        <v>83.333333333333343</v>
      </c>
    </row>
    <row r="229" spans="3:7" s="178" customFormat="1" ht="31.5">
      <c r="C229" s="182"/>
      <c r="D229" s="278" t="s">
        <v>335</v>
      </c>
      <c r="E229" s="279">
        <v>1920000</v>
      </c>
      <c r="F229" s="279">
        <v>1920000</v>
      </c>
      <c r="G229" s="181">
        <f t="shared" si="5"/>
        <v>100</v>
      </c>
    </row>
    <row r="230" spans="3:7" s="178" customFormat="1" ht="15.75">
      <c r="C230" s="182"/>
      <c r="D230" s="274" t="s">
        <v>291</v>
      </c>
      <c r="E230" s="275">
        <v>1092000</v>
      </c>
      <c r="F230" s="275">
        <v>1092000</v>
      </c>
      <c r="G230" s="184">
        <f t="shared" si="5"/>
        <v>100</v>
      </c>
    </row>
    <row r="231" spans="3:7" s="178" customFormat="1" ht="15.75">
      <c r="C231" s="182"/>
      <c r="D231" s="274" t="s">
        <v>292</v>
      </c>
      <c r="E231" s="275">
        <v>828000</v>
      </c>
      <c r="F231" s="275">
        <v>828000</v>
      </c>
      <c r="G231" s="181">
        <f t="shared" si="5"/>
        <v>100</v>
      </c>
    </row>
    <row r="232" spans="3:7" s="178" customFormat="1" ht="31.5">
      <c r="C232" s="182"/>
      <c r="D232" s="272" t="s">
        <v>336</v>
      </c>
      <c r="E232" s="273">
        <v>999000</v>
      </c>
      <c r="F232" s="273">
        <v>999000</v>
      </c>
      <c r="G232" s="184">
        <f t="shared" si="5"/>
        <v>100</v>
      </c>
    </row>
    <row r="233" spans="3:7" s="178" customFormat="1" ht="15.75">
      <c r="C233" s="182"/>
      <c r="D233" s="274" t="s">
        <v>291</v>
      </c>
      <c r="E233" s="275">
        <v>999000</v>
      </c>
      <c r="F233" s="275">
        <v>999000</v>
      </c>
      <c r="G233" s="181">
        <f>+F233/E233*100</f>
        <v>100</v>
      </c>
    </row>
    <row r="234" spans="3:7" s="178" customFormat="1" ht="31.5">
      <c r="C234" s="182"/>
      <c r="D234" s="278" t="s">
        <v>337</v>
      </c>
      <c r="E234" s="279">
        <v>6255000</v>
      </c>
      <c r="F234" s="279">
        <v>6255000</v>
      </c>
      <c r="G234" s="184">
        <f t="shared" si="5"/>
        <v>100</v>
      </c>
    </row>
    <row r="235" spans="3:7" s="178" customFormat="1" ht="15.75">
      <c r="C235" s="182"/>
      <c r="D235" s="274" t="s">
        <v>291</v>
      </c>
      <c r="E235" s="275">
        <v>2115000</v>
      </c>
      <c r="F235" s="275">
        <v>2115000</v>
      </c>
      <c r="G235" s="184">
        <f t="shared" si="5"/>
        <v>100</v>
      </c>
    </row>
    <row r="236" spans="3:7" s="178" customFormat="1" ht="15.75">
      <c r="C236" s="182"/>
      <c r="D236" s="274" t="s">
        <v>292</v>
      </c>
      <c r="E236" s="275">
        <v>4140000</v>
      </c>
      <c r="F236" s="275">
        <v>4140000</v>
      </c>
      <c r="G236" s="184">
        <f t="shared" si="5"/>
        <v>100</v>
      </c>
    </row>
    <row r="237" spans="3:7" s="178" customFormat="1" ht="31.5">
      <c r="C237" s="182"/>
      <c r="D237" s="272" t="s">
        <v>338</v>
      </c>
      <c r="E237" s="273">
        <v>1035000</v>
      </c>
      <c r="F237" s="273">
        <v>1035000</v>
      </c>
      <c r="G237" s="184">
        <f t="shared" si="5"/>
        <v>100</v>
      </c>
    </row>
    <row r="238" spans="3:7" s="178" customFormat="1" ht="15.75">
      <c r="C238" s="182"/>
      <c r="D238" s="274" t="s">
        <v>292</v>
      </c>
      <c r="E238" s="275">
        <v>1035000</v>
      </c>
      <c r="F238" s="275">
        <v>1035000</v>
      </c>
      <c r="G238" s="184">
        <f t="shared" si="5"/>
        <v>100</v>
      </c>
    </row>
    <row r="239" spans="3:7" s="178" customFormat="1" ht="31.5">
      <c r="C239" s="182"/>
      <c r="D239" s="272" t="s">
        <v>483</v>
      </c>
      <c r="E239" s="273">
        <v>125100</v>
      </c>
      <c r="F239" s="273">
        <v>120000</v>
      </c>
      <c r="G239" s="184">
        <f t="shared" si="5"/>
        <v>95.923261390887291</v>
      </c>
    </row>
    <row r="240" spans="3:7" s="178" customFormat="1" ht="15.75">
      <c r="C240" s="182"/>
      <c r="D240" s="274" t="s">
        <v>291</v>
      </c>
      <c r="E240" s="275">
        <v>125100</v>
      </c>
      <c r="F240" s="275">
        <v>120000</v>
      </c>
      <c r="G240" s="181">
        <f t="shared" si="5"/>
        <v>95.923261390887291</v>
      </c>
    </row>
    <row r="241" spans="3:7" s="178" customFormat="1" ht="31.5">
      <c r="C241" s="182"/>
      <c r="D241" s="278" t="s">
        <v>484</v>
      </c>
      <c r="E241" s="279">
        <v>2940000</v>
      </c>
      <c r="F241" s="279">
        <v>2907000</v>
      </c>
      <c r="G241" s="184">
        <f t="shared" si="5"/>
        <v>98.877551020408163</v>
      </c>
    </row>
    <row r="242" spans="3:7" s="178" customFormat="1" ht="15.75">
      <c r="C242" s="182"/>
      <c r="D242" s="274" t="s">
        <v>291</v>
      </c>
      <c r="E242" s="275">
        <v>630000</v>
      </c>
      <c r="F242" s="275">
        <v>630000</v>
      </c>
      <c r="G242" s="181">
        <f t="shared" si="5"/>
        <v>100</v>
      </c>
    </row>
    <row r="243" spans="3:7" s="178" customFormat="1" ht="15.75">
      <c r="C243" s="182"/>
      <c r="D243" s="274" t="s">
        <v>292</v>
      </c>
      <c r="E243" s="275">
        <v>2310000</v>
      </c>
      <c r="F243" s="275">
        <v>2277000</v>
      </c>
      <c r="G243" s="184">
        <f t="shared" si="5"/>
        <v>98.571428571428584</v>
      </c>
    </row>
    <row r="244" spans="3:7" s="178" customFormat="1" ht="15.75">
      <c r="C244" s="182"/>
      <c r="D244" s="272" t="s">
        <v>339</v>
      </c>
      <c r="E244" s="273">
        <v>124800</v>
      </c>
      <c r="F244" s="273">
        <v>120000</v>
      </c>
      <c r="G244" s="181">
        <f t="shared" ref="G244:G245" si="15">+F244/E244*100</f>
        <v>96.15384615384616</v>
      </c>
    </row>
    <row r="245" spans="3:7" s="178" customFormat="1" ht="15.75">
      <c r="C245" s="182"/>
      <c r="D245" s="274" t="s">
        <v>291</v>
      </c>
      <c r="E245" s="275">
        <v>124800</v>
      </c>
      <c r="F245" s="275">
        <v>120000</v>
      </c>
      <c r="G245" s="184">
        <f t="shared" si="15"/>
        <v>96.15384615384616</v>
      </c>
    </row>
    <row r="246" spans="3:7" s="178" customFormat="1" ht="31.5">
      <c r="C246" s="182"/>
      <c r="D246" s="272" t="s">
        <v>485</v>
      </c>
      <c r="E246" s="273">
        <v>125100</v>
      </c>
      <c r="F246" s="273">
        <v>120000</v>
      </c>
      <c r="G246" s="184">
        <f t="shared" ref="G246" si="16">+F246/E246*100</f>
        <v>95.923261390887291</v>
      </c>
    </row>
    <row r="247" spans="3:7" s="178" customFormat="1" ht="15.75">
      <c r="C247" s="182"/>
      <c r="D247" s="274" t="s">
        <v>291</v>
      </c>
      <c r="E247" s="275">
        <v>125100</v>
      </c>
      <c r="F247" s="275">
        <v>120000</v>
      </c>
      <c r="G247" s="184">
        <f t="shared" ref="G247" si="17">+F247/E247*100</f>
        <v>95.923261390887291</v>
      </c>
    </row>
    <row r="248" spans="3:7" s="178" customFormat="1" ht="31.5">
      <c r="C248" s="182"/>
      <c r="D248" s="272" t="s">
        <v>340</v>
      </c>
      <c r="E248" s="273">
        <v>1510000</v>
      </c>
      <c r="F248" s="273">
        <v>1484000</v>
      </c>
      <c r="G248" s="184">
        <f t="shared" ref="G248" si="18">+F248/E248*100</f>
        <v>98.278145695364245</v>
      </c>
    </row>
    <row r="249" spans="3:7" s="178" customFormat="1" ht="15.75">
      <c r="C249" s="182"/>
      <c r="D249" s="274" t="s">
        <v>291</v>
      </c>
      <c r="E249" s="275">
        <v>150000</v>
      </c>
      <c r="F249" s="275">
        <v>150000</v>
      </c>
      <c r="G249" s="184">
        <f t="shared" ref="G249" si="19">+F249/E249*100</f>
        <v>100</v>
      </c>
    </row>
    <row r="250" spans="3:7" s="178" customFormat="1" ht="15.75">
      <c r="C250" s="182"/>
      <c r="D250" s="274" t="s">
        <v>292</v>
      </c>
      <c r="E250" s="275">
        <v>1360000</v>
      </c>
      <c r="F250" s="275">
        <v>1334000</v>
      </c>
      <c r="G250" s="184">
        <f t="shared" ref="G250" si="20">+F250/E250*100</f>
        <v>98.088235294117638</v>
      </c>
    </row>
    <row r="251" spans="3:7" s="178" customFormat="1" ht="15.75">
      <c r="C251" s="182"/>
      <c r="D251" s="272" t="s">
        <v>486</v>
      </c>
      <c r="E251" s="273">
        <v>249900</v>
      </c>
      <c r="F251" s="273">
        <v>240000</v>
      </c>
      <c r="G251" s="184">
        <f t="shared" ref="G251:G253" si="21">+F251/E251*100</f>
        <v>96.038415366146452</v>
      </c>
    </row>
    <row r="252" spans="3:7" s="178" customFormat="1" ht="15.75">
      <c r="C252" s="182"/>
      <c r="D252" s="274" t="s">
        <v>291</v>
      </c>
      <c r="E252" s="275">
        <v>249900</v>
      </c>
      <c r="F252" s="275">
        <v>240000</v>
      </c>
      <c r="G252" s="181">
        <f t="shared" si="21"/>
        <v>96.038415366146452</v>
      </c>
    </row>
    <row r="253" spans="3:7" s="178" customFormat="1" ht="31.5">
      <c r="C253" s="182"/>
      <c r="D253" s="278" t="s">
        <v>341</v>
      </c>
      <c r="E253" s="279">
        <v>16131500</v>
      </c>
      <c r="F253" s="279">
        <v>16110000</v>
      </c>
      <c r="G253" s="184">
        <f t="shared" si="21"/>
        <v>99.866720391780063</v>
      </c>
    </row>
    <row r="254" spans="3:7" s="178" customFormat="1" ht="15.75">
      <c r="C254" s="182"/>
      <c r="D254" s="274" t="s">
        <v>342</v>
      </c>
      <c r="E254" s="275">
        <v>16131500</v>
      </c>
      <c r="F254" s="275">
        <v>16110000</v>
      </c>
      <c r="G254" s="181">
        <f t="shared" si="5"/>
        <v>99.866720391780063</v>
      </c>
    </row>
    <row r="255" spans="3:7" s="178" customFormat="1" ht="15.75">
      <c r="C255" s="182"/>
      <c r="D255" s="272" t="s">
        <v>343</v>
      </c>
      <c r="E255" s="273">
        <v>108340630</v>
      </c>
      <c r="F255" s="273">
        <v>108098145</v>
      </c>
      <c r="G255" s="184">
        <f t="shared" si="5"/>
        <v>99.776182767259158</v>
      </c>
    </row>
    <row r="256" spans="3:7" s="178" customFormat="1" ht="31.5">
      <c r="C256" s="182"/>
      <c r="D256" s="274" t="s">
        <v>290</v>
      </c>
      <c r="E256" s="275">
        <v>30872630</v>
      </c>
      <c r="F256" s="275">
        <v>30871495</v>
      </c>
      <c r="G256" s="184">
        <f t="shared" si="5"/>
        <v>99.996323604435389</v>
      </c>
    </row>
    <row r="257" spans="3:7" s="178" customFormat="1" ht="31.5">
      <c r="C257" s="182"/>
      <c r="D257" s="274" t="s">
        <v>345</v>
      </c>
      <c r="E257" s="275">
        <v>12085750</v>
      </c>
      <c r="F257" s="275">
        <v>11996650</v>
      </c>
      <c r="G257" s="184">
        <f t="shared" si="5"/>
        <v>99.262768136027972</v>
      </c>
    </row>
    <row r="258" spans="3:7" s="178" customFormat="1" ht="31.5">
      <c r="C258" s="182"/>
      <c r="D258" s="274" t="s">
        <v>346</v>
      </c>
      <c r="E258" s="275">
        <v>65382250</v>
      </c>
      <c r="F258" s="275">
        <v>65230000</v>
      </c>
      <c r="G258" s="181">
        <f t="shared" si="5"/>
        <v>99.767138634721192</v>
      </c>
    </row>
    <row r="259" spans="3:7" s="178" customFormat="1" ht="15.75">
      <c r="C259" s="182"/>
      <c r="D259" s="272" t="s">
        <v>487</v>
      </c>
      <c r="E259" s="273">
        <v>60244500</v>
      </c>
      <c r="F259" s="273">
        <v>60244290</v>
      </c>
      <c r="G259" s="184">
        <f t="shared" si="5"/>
        <v>99.999651420461618</v>
      </c>
    </row>
    <row r="260" spans="3:7" s="178" customFormat="1" ht="31.5">
      <c r="C260" s="182"/>
      <c r="D260" s="274" t="s">
        <v>347</v>
      </c>
      <c r="E260" s="275">
        <v>60244500</v>
      </c>
      <c r="F260" s="275">
        <v>60244290</v>
      </c>
      <c r="G260" s="184">
        <f t="shared" si="5"/>
        <v>99.999651420461618</v>
      </c>
    </row>
    <row r="261" spans="3:7" s="178" customFormat="1" ht="15.75">
      <c r="C261" s="182"/>
      <c r="D261" s="272" t="s">
        <v>349</v>
      </c>
      <c r="E261" s="273">
        <v>28179600</v>
      </c>
      <c r="F261" s="273">
        <v>28077700</v>
      </c>
      <c r="G261" s="184">
        <f t="shared" si="5"/>
        <v>99.638390892702517</v>
      </c>
    </row>
    <row r="262" spans="3:7" s="178" customFormat="1" ht="15.75">
      <c r="C262" s="182"/>
      <c r="D262" s="274" t="s">
        <v>291</v>
      </c>
      <c r="E262" s="275">
        <v>28179600</v>
      </c>
      <c r="F262" s="275">
        <v>28077700</v>
      </c>
      <c r="G262" s="184">
        <f t="shared" si="5"/>
        <v>99.638390892702517</v>
      </c>
    </row>
    <row r="263" spans="3:7" s="178" customFormat="1" ht="31.5">
      <c r="C263" s="182"/>
      <c r="D263" s="272" t="s">
        <v>350</v>
      </c>
      <c r="E263" s="273">
        <v>133099000</v>
      </c>
      <c r="F263" s="273">
        <v>132880000</v>
      </c>
      <c r="G263" s="184">
        <f t="shared" si="5"/>
        <v>99.835460822395362</v>
      </c>
    </row>
    <row r="264" spans="3:7" s="178" customFormat="1" ht="15.75">
      <c r="C264" s="182"/>
      <c r="D264" s="274" t="s">
        <v>292</v>
      </c>
      <c r="E264" s="275">
        <v>133099000</v>
      </c>
      <c r="F264" s="275">
        <v>132880000</v>
      </c>
      <c r="G264" s="181">
        <f t="shared" si="5"/>
        <v>99.835460822395362</v>
      </c>
    </row>
    <row r="265" spans="3:7" s="178" customFormat="1" ht="15.75">
      <c r="C265" s="182"/>
      <c r="D265" s="272" t="s">
        <v>434</v>
      </c>
      <c r="E265" s="273">
        <v>51749500</v>
      </c>
      <c r="F265" s="273">
        <v>50643400</v>
      </c>
      <c r="G265" s="184">
        <f t="shared" si="5"/>
        <v>97.86258804432893</v>
      </c>
    </row>
    <row r="266" spans="3:7" s="178" customFormat="1" ht="15.75">
      <c r="C266" s="182"/>
      <c r="D266" s="274" t="s">
        <v>568</v>
      </c>
      <c r="E266" s="275">
        <v>3000000</v>
      </c>
      <c r="F266" s="275">
        <v>3000000</v>
      </c>
      <c r="G266" s="184">
        <f t="shared" si="5"/>
        <v>100</v>
      </c>
    </row>
    <row r="267" spans="3:7" s="178" customFormat="1" ht="15.75">
      <c r="C267" s="182"/>
      <c r="D267" s="274" t="s">
        <v>438</v>
      </c>
      <c r="E267" s="275">
        <v>13249500</v>
      </c>
      <c r="F267" s="275">
        <v>13093400</v>
      </c>
      <c r="G267" s="184">
        <f t="shared" si="5"/>
        <v>98.821842333672976</v>
      </c>
    </row>
    <row r="268" spans="3:7" s="178" customFormat="1" ht="15.75">
      <c r="C268" s="182"/>
      <c r="D268" s="274" t="s">
        <v>569</v>
      </c>
      <c r="E268" s="275">
        <v>1000000</v>
      </c>
      <c r="F268" s="275">
        <v>1000000</v>
      </c>
      <c r="G268" s="184">
        <f t="shared" si="5"/>
        <v>100</v>
      </c>
    </row>
    <row r="269" spans="3:7" s="178" customFormat="1" ht="15.75">
      <c r="C269" s="182"/>
      <c r="D269" s="274" t="s">
        <v>451</v>
      </c>
      <c r="E269" s="275">
        <v>2500000</v>
      </c>
      <c r="F269" s="275">
        <v>2500000</v>
      </c>
      <c r="G269" s="184">
        <f t="shared" si="5"/>
        <v>100</v>
      </c>
    </row>
    <row r="270" spans="3:7" s="178" customFormat="1" ht="15.75">
      <c r="C270" s="182"/>
      <c r="D270" s="274" t="s">
        <v>570</v>
      </c>
      <c r="E270" s="275">
        <v>5000000</v>
      </c>
      <c r="F270" s="275">
        <v>4100000</v>
      </c>
      <c r="G270" s="184">
        <f t="shared" si="5"/>
        <v>82</v>
      </c>
    </row>
    <row r="271" spans="3:7" s="178" customFormat="1" ht="15.75">
      <c r="C271" s="182"/>
      <c r="D271" s="274" t="s">
        <v>439</v>
      </c>
      <c r="E271" s="275">
        <v>3000000</v>
      </c>
      <c r="F271" s="275">
        <v>3000000</v>
      </c>
      <c r="G271" s="181">
        <f t="shared" si="5"/>
        <v>100</v>
      </c>
    </row>
    <row r="272" spans="3:7" s="178" customFormat="1" ht="15.75">
      <c r="C272" s="185"/>
      <c r="D272" s="274" t="s">
        <v>440</v>
      </c>
      <c r="E272" s="275">
        <v>21000000</v>
      </c>
      <c r="F272" s="275">
        <v>21000000</v>
      </c>
      <c r="G272" s="184">
        <f t="shared" si="5"/>
        <v>100</v>
      </c>
    </row>
    <row r="273" spans="3:7" s="178" customFormat="1" ht="15.75">
      <c r="C273" s="186"/>
      <c r="D273" s="274" t="s">
        <v>441</v>
      </c>
      <c r="E273" s="275">
        <v>3000000</v>
      </c>
      <c r="F273" s="275">
        <v>2950000</v>
      </c>
      <c r="G273" s="184">
        <f t="shared" si="5"/>
        <v>98.333333333333329</v>
      </c>
    </row>
    <row r="274" spans="3:7" s="178" customFormat="1" ht="15.75">
      <c r="C274" s="182"/>
      <c r="D274" s="272" t="s">
        <v>351</v>
      </c>
      <c r="E274" s="273">
        <v>3000000</v>
      </c>
      <c r="F274" s="273">
        <v>3000000</v>
      </c>
      <c r="G274" s="181">
        <f t="shared" si="5"/>
        <v>100</v>
      </c>
    </row>
    <row r="275" spans="3:7" s="178" customFormat="1" ht="15.75">
      <c r="C275" s="182"/>
      <c r="D275" s="274" t="s">
        <v>352</v>
      </c>
      <c r="E275" s="275">
        <v>3000000</v>
      </c>
      <c r="F275" s="275">
        <v>3000000</v>
      </c>
      <c r="G275" s="184">
        <f t="shared" ref="G275" si="22">+F275/E275*100</f>
        <v>100</v>
      </c>
    </row>
    <row r="276" spans="3:7" s="178" customFormat="1" ht="31.5">
      <c r="C276" s="182"/>
      <c r="D276" s="272" t="s">
        <v>353</v>
      </c>
      <c r="E276" s="273">
        <v>186253300</v>
      </c>
      <c r="F276" s="273">
        <v>166145400</v>
      </c>
      <c r="G276" s="184">
        <f t="shared" si="5"/>
        <v>89.204003365309504</v>
      </c>
    </row>
    <row r="277" spans="3:7" s="178" customFormat="1" ht="23.1" customHeight="1">
      <c r="C277" s="182"/>
      <c r="D277" s="274" t="s">
        <v>354</v>
      </c>
      <c r="E277" s="275">
        <v>23100000</v>
      </c>
      <c r="F277" s="275">
        <v>20671522</v>
      </c>
      <c r="G277" s="181">
        <f t="shared" ref="G277:G278" si="23">+F277/E277*100</f>
        <v>89.48710822510823</v>
      </c>
    </row>
    <row r="278" spans="3:7" s="178" customFormat="1" ht="15.75">
      <c r="C278" s="189"/>
      <c r="D278" s="274" t="s">
        <v>355</v>
      </c>
      <c r="E278" s="275">
        <v>780000</v>
      </c>
      <c r="F278" s="275">
        <v>780000</v>
      </c>
      <c r="G278" s="184">
        <f t="shared" si="23"/>
        <v>100</v>
      </c>
    </row>
    <row r="279" spans="3:7" s="178" customFormat="1" ht="15.75">
      <c r="C279" s="189"/>
      <c r="D279" s="274" t="s">
        <v>356</v>
      </c>
      <c r="E279" s="275">
        <v>162373300</v>
      </c>
      <c r="F279" s="275">
        <v>144693878</v>
      </c>
      <c r="G279" s="184">
        <f t="shared" ref="G279:G280" si="24">+F279/E279*100</f>
        <v>89.111866298215276</v>
      </c>
    </row>
    <row r="280" spans="3:7" s="178" customFormat="1" ht="21.6" customHeight="1">
      <c r="C280" s="189"/>
      <c r="D280" s="272" t="s">
        <v>357</v>
      </c>
      <c r="E280" s="273">
        <v>847411000</v>
      </c>
      <c r="F280" s="273">
        <v>846365600</v>
      </c>
      <c r="G280" s="184">
        <f t="shared" si="24"/>
        <v>99.876636012513416</v>
      </c>
    </row>
    <row r="281" spans="3:7" s="178" customFormat="1" ht="31.5">
      <c r="C281" s="189"/>
      <c r="D281" s="276" t="s">
        <v>358</v>
      </c>
      <c r="E281" s="277">
        <v>527040000</v>
      </c>
      <c r="F281" s="277">
        <v>526320000</v>
      </c>
      <c r="G281" s="184"/>
    </row>
    <row r="282" spans="3:7" s="178" customFormat="1" ht="15.75">
      <c r="C282" s="189"/>
      <c r="D282" s="274" t="s">
        <v>359</v>
      </c>
      <c r="E282" s="275">
        <v>113844000</v>
      </c>
      <c r="F282" s="275">
        <v>113844000</v>
      </c>
      <c r="G282" s="184"/>
    </row>
    <row r="283" spans="3:7" s="178" customFormat="1" ht="15.75">
      <c r="C283" s="189"/>
      <c r="D283" s="274" t="s">
        <v>360</v>
      </c>
      <c r="E283" s="275">
        <v>202125000</v>
      </c>
      <c r="F283" s="275">
        <v>202125000</v>
      </c>
      <c r="G283" s="184"/>
    </row>
    <row r="284" spans="3:7" s="178" customFormat="1" ht="15.75">
      <c r="C284" s="182"/>
      <c r="D284" s="274" t="s">
        <v>457</v>
      </c>
      <c r="E284" s="275">
        <v>650000</v>
      </c>
      <c r="F284" s="275">
        <v>620600</v>
      </c>
      <c r="G284" s="181">
        <f t="shared" si="5"/>
        <v>95.476923076923086</v>
      </c>
    </row>
    <row r="285" spans="3:7" s="178" customFormat="1" ht="15.75">
      <c r="C285" s="189"/>
      <c r="D285" s="274" t="s">
        <v>361</v>
      </c>
      <c r="E285" s="275">
        <v>1152000</v>
      </c>
      <c r="F285" s="275">
        <v>916000</v>
      </c>
      <c r="G285" s="184">
        <f t="shared" si="5"/>
        <v>79.513888888888886</v>
      </c>
    </row>
    <row r="286" spans="3:7" s="178" customFormat="1" ht="15.75">
      <c r="C286" s="182"/>
      <c r="D286" s="274" t="s">
        <v>300</v>
      </c>
      <c r="E286" s="275">
        <v>200000</v>
      </c>
      <c r="F286" s="275">
        <v>140000</v>
      </c>
      <c r="G286" s="184">
        <f t="shared" si="5"/>
        <v>70</v>
      </c>
    </row>
    <row r="287" spans="3:7" s="178" customFormat="1" ht="15.75">
      <c r="C287" s="182"/>
      <c r="D287" s="274" t="s">
        <v>303</v>
      </c>
      <c r="E287" s="275">
        <v>2400000</v>
      </c>
      <c r="F287" s="275">
        <v>2400000</v>
      </c>
      <c r="G287" s="184">
        <f t="shared" si="5"/>
        <v>100</v>
      </c>
    </row>
    <row r="288" spans="3:7" s="178" customFormat="1" ht="47.25">
      <c r="C288" s="182"/>
      <c r="D288" s="278" t="s">
        <v>488</v>
      </c>
      <c r="E288" s="279">
        <v>24780000</v>
      </c>
      <c r="F288" s="279">
        <v>22610050</v>
      </c>
      <c r="G288" s="184">
        <f t="shared" si="5"/>
        <v>91.243139628732848</v>
      </c>
    </row>
    <row r="289" spans="3:7" s="178" customFormat="1" ht="15.75">
      <c r="C289" s="182"/>
      <c r="D289" s="274" t="s">
        <v>364</v>
      </c>
      <c r="E289" s="275">
        <v>16080000</v>
      </c>
      <c r="F289" s="275">
        <v>14745750</v>
      </c>
      <c r="G289" s="184">
        <f t="shared" ref="G289" si="25">+F289/E289*100</f>
        <v>91.702425373134332</v>
      </c>
    </row>
    <row r="290" spans="3:7" s="178" customFormat="1" ht="15.75">
      <c r="C290" s="185"/>
      <c r="D290" s="274" t="s">
        <v>361</v>
      </c>
      <c r="E290" s="275">
        <v>1500000</v>
      </c>
      <c r="F290" s="275">
        <v>1114300</v>
      </c>
      <c r="G290" s="184">
        <f t="shared" si="5"/>
        <v>74.286666666666662</v>
      </c>
    </row>
    <row r="291" spans="3:7" s="178" customFormat="1" ht="31.5">
      <c r="C291" s="189"/>
      <c r="D291" s="276" t="s">
        <v>366</v>
      </c>
      <c r="E291" s="277">
        <v>7200000</v>
      </c>
      <c r="F291" s="277">
        <v>6750000</v>
      </c>
      <c r="G291" s="184">
        <f t="shared" si="5"/>
        <v>93.75</v>
      </c>
    </row>
    <row r="292" spans="3:7" s="178" customFormat="1" ht="47.25">
      <c r="C292" s="182"/>
      <c r="D292" s="278" t="s">
        <v>489</v>
      </c>
      <c r="E292" s="279">
        <v>63136800</v>
      </c>
      <c r="F292" s="279">
        <v>56400100</v>
      </c>
      <c r="G292" s="184">
        <f t="shared" si="5"/>
        <v>89.329994551513536</v>
      </c>
    </row>
    <row r="293" spans="3:7" s="178" customFormat="1" ht="15.75">
      <c r="C293" s="188"/>
      <c r="D293" s="274" t="s">
        <v>364</v>
      </c>
      <c r="E293" s="275">
        <v>38216800</v>
      </c>
      <c r="F293" s="275">
        <v>38216800</v>
      </c>
      <c r="G293" s="184">
        <f t="shared" si="5"/>
        <v>100</v>
      </c>
    </row>
    <row r="294" spans="3:7" s="178" customFormat="1" ht="15.75">
      <c r="C294" s="188">
        <v>3</v>
      </c>
      <c r="D294" s="274" t="s">
        <v>361</v>
      </c>
      <c r="E294" s="275">
        <v>7320000</v>
      </c>
      <c r="F294" s="275">
        <v>2581300</v>
      </c>
      <c r="G294" s="181">
        <f>+F294/E294*100</f>
        <v>35.263661202185794</v>
      </c>
    </row>
    <row r="295" spans="3:7" s="178" customFormat="1" ht="31.5">
      <c r="C295" s="188"/>
      <c r="D295" s="276" t="s">
        <v>366</v>
      </c>
      <c r="E295" s="277">
        <v>5200000</v>
      </c>
      <c r="F295" s="277">
        <v>5200000</v>
      </c>
      <c r="G295" s="181">
        <f t="shared" si="5"/>
        <v>100</v>
      </c>
    </row>
    <row r="296" spans="3:7" s="178" customFormat="1" ht="31.5">
      <c r="C296" s="188"/>
      <c r="D296" s="276" t="s">
        <v>367</v>
      </c>
      <c r="E296" s="277">
        <v>9600000</v>
      </c>
      <c r="F296" s="277">
        <v>9024000</v>
      </c>
      <c r="G296" s="184">
        <f t="shared" si="5"/>
        <v>94</v>
      </c>
    </row>
    <row r="297" spans="3:7" s="178" customFormat="1" ht="31.5">
      <c r="C297" s="188"/>
      <c r="D297" s="276" t="s">
        <v>368</v>
      </c>
      <c r="E297" s="277">
        <v>2800000</v>
      </c>
      <c r="F297" s="277">
        <v>1378000</v>
      </c>
      <c r="G297" s="184">
        <f t="shared" si="5"/>
        <v>49.214285714285715</v>
      </c>
    </row>
    <row r="298" spans="3:7" s="178" customFormat="1" ht="15.75">
      <c r="C298" s="188"/>
      <c r="D298" s="272" t="s">
        <v>369</v>
      </c>
      <c r="E298" s="273">
        <v>18050000</v>
      </c>
      <c r="F298" s="273">
        <v>17970000</v>
      </c>
      <c r="G298" s="184">
        <f t="shared" si="5"/>
        <v>99.556786703601105</v>
      </c>
    </row>
    <row r="299" spans="3:7" s="178" customFormat="1" ht="23.25" customHeight="1">
      <c r="C299" s="188"/>
      <c r="D299" s="276" t="s">
        <v>490</v>
      </c>
      <c r="E299" s="277">
        <v>2450000</v>
      </c>
      <c r="F299" s="277">
        <v>2450000</v>
      </c>
      <c r="G299" s="184">
        <f t="shared" ref="G299" si="26">+F299/E299*100</f>
        <v>100</v>
      </c>
    </row>
    <row r="300" spans="3:7" s="178" customFormat="1" ht="31.5">
      <c r="C300" s="188"/>
      <c r="D300" s="276" t="s">
        <v>370</v>
      </c>
      <c r="E300" s="277">
        <v>3600000</v>
      </c>
      <c r="F300" s="277">
        <v>3520000</v>
      </c>
      <c r="G300" s="181">
        <f t="shared" si="5"/>
        <v>97.777777777777771</v>
      </c>
    </row>
    <row r="301" spans="3:7" s="178" customFormat="1" ht="47.25">
      <c r="C301" s="188"/>
      <c r="D301" s="276" t="s">
        <v>371</v>
      </c>
      <c r="E301" s="277">
        <v>12000000</v>
      </c>
      <c r="F301" s="277">
        <v>12000000</v>
      </c>
      <c r="G301" s="184">
        <f t="shared" si="5"/>
        <v>100</v>
      </c>
    </row>
    <row r="302" spans="3:7" s="178" customFormat="1" ht="15.75">
      <c r="C302" s="188"/>
      <c r="D302" s="272" t="s">
        <v>372</v>
      </c>
      <c r="E302" s="273">
        <v>26049250</v>
      </c>
      <c r="F302" s="273">
        <v>23930000</v>
      </c>
      <c r="G302" s="184">
        <f t="shared" si="5"/>
        <v>91.864449072430105</v>
      </c>
    </row>
    <row r="303" spans="3:7" s="178" customFormat="1" ht="15.75">
      <c r="C303" s="188"/>
      <c r="D303" s="274" t="s">
        <v>364</v>
      </c>
      <c r="E303" s="275">
        <v>5449250</v>
      </c>
      <c r="F303" s="275">
        <v>3355000</v>
      </c>
      <c r="G303" s="181">
        <f t="shared" si="5"/>
        <v>61.568105702619626</v>
      </c>
    </row>
    <row r="304" spans="3:7" s="178" customFormat="1" ht="31.5">
      <c r="C304" s="188"/>
      <c r="D304" s="274" t="s">
        <v>374</v>
      </c>
      <c r="E304" s="275">
        <v>10000000</v>
      </c>
      <c r="F304" s="275">
        <v>9975000</v>
      </c>
      <c r="G304" s="184">
        <f t="shared" ref="G304" si="27">+F304/E304*100</f>
        <v>99.75</v>
      </c>
    </row>
    <row r="305" spans="3:7" s="178" customFormat="1" ht="15.75">
      <c r="C305" s="188"/>
      <c r="D305" s="274" t="s">
        <v>375</v>
      </c>
      <c r="E305" s="275">
        <v>700000</v>
      </c>
      <c r="F305" s="275">
        <v>700000</v>
      </c>
      <c r="G305" s="184">
        <f t="shared" si="5"/>
        <v>100</v>
      </c>
    </row>
    <row r="306" spans="3:7" s="178" customFormat="1" ht="31.5">
      <c r="C306" s="188"/>
      <c r="D306" s="276" t="s">
        <v>491</v>
      </c>
      <c r="E306" s="277">
        <v>1600000</v>
      </c>
      <c r="F306" s="277">
        <v>1600000</v>
      </c>
      <c r="G306" s="184">
        <f t="shared" si="5"/>
        <v>100</v>
      </c>
    </row>
    <row r="307" spans="3:7" s="178" customFormat="1" ht="31.5">
      <c r="C307" s="188"/>
      <c r="D307" s="276" t="s">
        <v>490</v>
      </c>
      <c r="E307" s="277">
        <v>2800000</v>
      </c>
      <c r="F307" s="277">
        <v>2800000</v>
      </c>
      <c r="G307" s="184">
        <f t="shared" si="5"/>
        <v>100</v>
      </c>
    </row>
    <row r="308" spans="3:7" s="178" customFormat="1" ht="31.5">
      <c r="C308" s="188"/>
      <c r="D308" s="276" t="s">
        <v>370</v>
      </c>
      <c r="E308" s="277">
        <v>5500000</v>
      </c>
      <c r="F308" s="277">
        <v>5500000</v>
      </c>
      <c r="G308" s="184">
        <f t="shared" si="5"/>
        <v>100</v>
      </c>
    </row>
    <row r="309" spans="3:7" s="178" customFormat="1" ht="31.5">
      <c r="C309" s="188"/>
      <c r="D309" s="272" t="s">
        <v>458</v>
      </c>
      <c r="E309" s="273">
        <v>100000000</v>
      </c>
      <c r="F309" s="273">
        <v>99925000</v>
      </c>
      <c r="G309" s="184">
        <f t="shared" si="5"/>
        <v>99.924999999999997</v>
      </c>
    </row>
    <row r="310" spans="3:7" s="178" customFormat="1" ht="31.5">
      <c r="C310" s="188"/>
      <c r="D310" s="276" t="s">
        <v>571</v>
      </c>
      <c r="E310" s="277">
        <v>100000000</v>
      </c>
      <c r="F310" s="277">
        <v>99925000</v>
      </c>
      <c r="G310" s="184">
        <f t="shared" si="5"/>
        <v>99.924999999999997</v>
      </c>
    </row>
    <row r="311" spans="3:7" s="178" customFormat="1" ht="31.5">
      <c r="C311" s="188"/>
      <c r="D311" s="278" t="s">
        <v>373</v>
      </c>
      <c r="E311" s="279">
        <v>58300000</v>
      </c>
      <c r="F311" s="279">
        <v>58200000</v>
      </c>
      <c r="G311" s="184">
        <f t="shared" si="5"/>
        <v>99.828473413379072</v>
      </c>
    </row>
    <row r="312" spans="3:7" s="178" customFormat="1" ht="15.75">
      <c r="C312" s="188">
        <v>4</v>
      </c>
      <c r="D312" s="274" t="s">
        <v>416</v>
      </c>
      <c r="E312" s="275">
        <v>2000000</v>
      </c>
      <c r="F312" s="275">
        <v>2000000</v>
      </c>
      <c r="G312" s="181">
        <f>+F312/E312*100</f>
        <v>100</v>
      </c>
    </row>
    <row r="313" spans="3:7" s="178" customFormat="1" ht="31.5">
      <c r="C313" s="188"/>
      <c r="D313" s="276" t="s">
        <v>377</v>
      </c>
      <c r="E313" s="277">
        <v>12200000</v>
      </c>
      <c r="F313" s="277">
        <v>12120000</v>
      </c>
      <c r="G313" s="181">
        <f t="shared" si="5"/>
        <v>99.344262295081961</v>
      </c>
    </row>
    <row r="314" spans="3:7" s="178" customFormat="1" ht="47.25">
      <c r="C314" s="188"/>
      <c r="D314" s="276" t="s">
        <v>492</v>
      </c>
      <c r="E314" s="277">
        <v>400000</v>
      </c>
      <c r="F314" s="277">
        <v>400000</v>
      </c>
      <c r="G314" s="184">
        <f t="shared" si="5"/>
        <v>100</v>
      </c>
    </row>
    <row r="315" spans="3:7" s="178" customFormat="1" ht="31.5">
      <c r="C315" s="188"/>
      <c r="D315" s="274" t="s">
        <v>379</v>
      </c>
      <c r="E315" s="275">
        <v>18900000</v>
      </c>
      <c r="F315" s="275">
        <v>18890000</v>
      </c>
      <c r="G315" s="181">
        <f t="shared" si="5"/>
        <v>99.94708994708995</v>
      </c>
    </row>
    <row r="316" spans="3:7" s="178" customFormat="1" ht="31.5">
      <c r="C316" s="188"/>
      <c r="D316" s="276" t="s">
        <v>493</v>
      </c>
      <c r="E316" s="277">
        <v>19800000</v>
      </c>
      <c r="F316" s="277">
        <v>19790000</v>
      </c>
      <c r="G316" s="184">
        <f t="shared" si="5"/>
        <v>99.949494949494948</v>
      </c>
    </row>
    <row r="317" spans="3:7" s="178" customFormat="1" ht="47.25">
      <c r="C317" s="188"/>
      <c r="D317" s="276" t="s">
        <v>381</v>
      </c>
      <c r="E317" s="277">
        <v>5000000</v>
      </c>
      <c r="F317" s="277">
        <v>5000000</v>
      </c>
      <c r="G317" s="184">
        <f t="shared" si="5"/>
        <v>100</v>
      </c>
    </row>
    <row r="318" spans="3:7" s="178" customFormat="1" ht="31.5">
      <c r="C318" s="188"/>
      <c r="D318" s="278" t="s">
        <v>382</v>
      </c>
      <c r="E318" s="279">
        <v>299913216</v>
      </c>
      <c r="F318" s="279">
        <v>299748721</v>
      </c>
      <c r="G318" s="184">
        <f t="shared" si="5"/>
        <v>99.945152467038994</v>
      </c>
    </row>
    <row r="319" spans="3:7" s="178" customFormat="1" ht="63">
      <c r="C319" s="188"/>
      <c r="D319" s="278" t="s">
        <v>383</v>
      </c>
      <c r="E319" s="279">
        <v>198624316</v>
      </c>
      <c r="F319" s="279">
        <v>198624316</v>
      </c>
      <c r="G319" s="184">
        <f t="shared" si="5"/>
        <v>100</v>
      </c>
    </row>
    <row r="320" spans="3:7" s="178" customFormat="1" ht="15.75">
      <c r="C320" s="188"/>
      <c r="D320" s="274" t="s">
        <v>292</v>
      </c>
      <c r="E320" s="275">
        <v>8050000</v>
      </c>
      <c r="F320" s="275">
        <v>8050000</v>
      </c>
      <c r="G320" s="184">
        <f t="shared" si="5"/>
        <v>100</v>
      </c>
    </row>
    <row r="321" spans="3:7" s="178" customFormat="1" ht="15.75">
      <c r="C321" s="188"/>
      <c r="D321" s="274" t="s">
        <v>360</v>
      </c>
      <c r="E321" s="275">
        <v>190574316</v>
      </c>
      <c r="F321" s="275">
        <v>190574316</v>
      </c>
      <c r="G321" s="184">
        <f t="shared" si="5"/>
        <v>100</v>
      </c>
    </row>
    <row r="322" spans="3:7" s="178" customFormat="1" ht="31.5">
      <c r="C322" s="188"/>
      <c r="D322" s="278" t="s">
        <v>385</v>
      </c>
      <c r="E322" s="279">
        <v>9429900</v>
      </c>
      <c r="F322" s="279">
        <v>9287400</v>
      </c>
      <c r="G322" s="181">
        <f t="shared" si="5"/>
        <v>98.488849298507944</v>
      </c>
    </row>
    <row r="323" spans="3:7" s="178" customFormat="1" ht="15.75">
      <c r="C323" s="188"/>
      <c r="D323" s="274" t="s">
        <v>364</v>
      </c>
      <c r="E323" s="275">
        <v>3497400</v>
      </c>
      <c r="F323" s="275">
        <v>3475200</v>
      </c>
      <c r="G323" s="184">
        <f t="shared" si="5"/>
        <v>99.365242751758458</v>
      </c>
    </row>
    <row r="324" spans="3:7" s="178" customFormat="1" ht="32.25" customHeight="1">
      <c r="C324" s="188"/>
      <c r="D324" s="274" t="s">
        <v>291</v>
      </c>
      <c r="E324" s="275">
        <v>2602500</v>
      </c>
      <c r="F324" s="275">
        <v>2602200</v>
      </c>
      <c r="G324" s="184">
        <v>0</v>
      </c>
    </row>
    <row r="325" spans="3:7" s="178" customFormat="1" ht="15.75">
      <c r="C325" s="188"/>
      <c r="D325" s="274" t="s">
        <v>292</v>
      </c>
      <c r="E325" s="275">
        <v>2160000</v>
      </c>
      <c r="F325" s="275">
        <v>2160000</v>
      </c>
      <c r="G325" s="184">
        <v>0</v>
      </c>
    </row>
    <row r="326" spans="3:7" s="178" customFormat="1" ht="15.75">
      <c r="C326" s="188"/>
      <c r="D326" s="274" t="s">
        <v>307</v>
      </c>
      <c r="E326" s="275">
        <v>1170000</v>
      </c>
      <c r="F326" s="275">
        <v>1050000</v>
      </c>
      <c r="G326" s="184">
        <v>0</v>
      </c>
    </row>
    <row r="327" spans="3:7" s="178" customFormat="1" ht="31.5">
      <c r="C327" s="188"/>
      <c r="D327" s="278" t="s">
        <v>386</v>
      </c>
      <c r="E327" s="279">
        <v>91859000</v>
      </c>
      <c r="F327" s="279">
        <v>91837005</v>
      </c>
      <c r="G327" s="184">
        <f t="shared" si="5"/>
        <v>99.976055694052846</v>
      </c>
    </row>
    <row r="328" spans="3:7" s="178" customFormat="1" ht="15.75">
      <c r="C328" s="188"/>
      <c r="D328" s="274" t="s">
        <v>291</v>
      </c>
      <c r="E328" s="275">
        <v>20875000</v>
      </c>
      <c r="F328" s="275">
        <v>20853005</v>
      </c>
      <c r="G328" s="184">
        <f t="shared" si="5"/>
        <v>99.894634730538925</v>
      </c>
    </row>
    <row r="329" spans="3:7" s="178" customFormat="1" ht="15.75">
      <c r="C329" s="188"/>
      <c r="D329" s="274" t="s">
        <v>292</v>
      </c>
      <c r="E329" s="275">
        <v>14800000</v>
      </c>
      <c r="F329" s="275">
        <v>14800000</v>
      </c>
      <c r="G329" s="184">
        <f t="shared" si="5"/>
        <v>100</v>
      </c>
    </row>
    <row r="330" spans="3:7" s="178" customFormat="1" ht="15.75">
      <c r="C330" s="188"/>
      <c r="D330" s="274" t="s">
        <v>387</v>
      </c>
      <c r="E330" s="275">
        <v>16500000</v>
      </c>
      <c r="F330" s="275">
        <v>16500000</v>
      </c>
      <c r="G330" s="184">
        <f t="shared" si="5"/>
        <v>100</v>
      </c>
    </row>
    <row r="331" spans="3:7" s="178" customFormat="1" ht="15.75">
      <c r="C331" s="188"/>
      <c r="D331" s="274" t="s">
        <v>359</v>
      </c>
      <c r="E331" s="275">
        <v>32484000</v>
      </c>
      <c r="F331" s="275">
        <v>32484000</v>
      </c>
      <c r="G331" s="184">
        <f t="shared" si="5"/>
        <v>100</v>
      </c>
    </row>
    <row r="332" spans="3:7" s="178" customFormat="1" ht="30" customHeight="1">
      <c r="C332" s="188"/>
      <c r="D332" s="274" t="s">
        <v>307</v>
      </c>
      <c r="E332" s="275">
        <v>7200000</v>
      </c>
      <c r="F332" s="275">
        <v>7200000</v>
      </c>
      <c r="G332" s="184">
        <f t="shared" si="5"/>
        <v>100</v>
      </c>
    </row>
    <row r="333" spans="3:7" s="178" customFormat="1" ht="31.5">
      <c r="C333" s="188"/>
      <c r="D333" s="272" t="s">
        <v>388</v>
      </c>
      <c r="E333" s="273">
        <v>5352253649</v>
      </c>
      <c r="F333" s="273">
        <v>5274452615</v>
      </c>
      <c r="G333" s="184">
        <f t="shared" si="5"/>
        <v>98.546387389272255</v>
      </c>
    </row>
    <row r="334" spans="3:7" s="178" customFormat="1" ht="31.5">
      <c r="C334" s="188"/>
      <c r="D334" s="278" t="s">
        <v>389</v>
      </c>
      <c r="E334" s="279">
        <v>34400000</v>
      </c>
      <c r="F334" s="279">
        <v>34375000</v>
      </c>
      <c r="G334" s="184">
        <f t="shared" si="5"/>
        <v>99.927325581395351</v>
      </c>
    </row>
    <row r="335" spans="3:7" s="178" customFormat="1" ht="15.75">
      <c r="C335" s="188"/>
      <c r="D335" s="274" t="s">
        <v>292</v>
      </c>
      <c r="E335" s="275">
        <v>34400000</v>
      </c>
      <c r="F335" s="275">
        <v>34375000</v>
      </c>
      <c r="G335" s="184">
        <f t="shared" si="5"/>
        <v>99.927325581395351</v>
      </c>
    </row>
    <row r="336" spans="3:7" s="178" customFormat="1" ht="47.25">
      <c r="C336" s="188"/>
      <c r="D336" s="278" t="s">
        <v>390</v>
      </c>
      <c r="E336" s="279">
        <v>71679500</v>
      </c>
      <c r="F336" s="279">
        <v>70481000</v>
      </c>
      <c r="G336" s="184">
        <f t="shared" si="5"/>
        <v>98.327973827942444</v>
      </c>
    </row>
    <row r="337" spans="3:7" s="178" customFormat="1" ht="15.75">
      <c r="C337" s="188"/>
      <c r="D337" s="274" t="s">
        <v>291</v>
      </c>
      <c r="E337" s="275">
        <v>6589500</v>
      </c>
      <c r="F337" s="275">
        <v>5481000</v>
      </c>
      <c r="G337" s="184">
        <f t="shared" si="5"/>
        <v>83.177782836330522</v>
      </c>
    </row>
    <row r="338" spans="3:7" s="178" customFormat="1" ht="15.75">
      <c r="C338" s="188"/>
      <c r="D338" s="274" t="s">
        <v>292</v>
      </c>
      <c r="E338" s="275">
        <v>34170000</v>
      </c>
      <c r="F338" s="275">
        <v>34170000</v>
      </c>
      <c r="G338" s="184">
        <f t="shared" si="5"/>
        <v>100</v>
      </c>
    </row>
    <row r="339" spans="3:7" s="178" customFormat="1" ht="31.5">
      <c r="C339" s="188"/>
      <c r="D339" s="276" t="s">
        <v>295</v>
      </c>
      <c r="E339" s="277">
        <v>5350000</v>
      </c>
      <c r="F339" s="277">
        <v>5350000</v>
      </c>
      <c r="G339" s="184">
        <f t="shared" si="5"/>
        <v>100</v>
      </c>
    </row>
    <row r="340" spans="3:7" s="178" customFormat="1" ht="15.75">
      <c r="C340" s="188"/>
      <c r="D340" s="274" t="s">
        <v>298</v>
      </c>
      <c r="E340" s="275">
        <v>0</v>
      </c>
      <c r="F340" s="275">
        <v>0</v>
      </c>
      <c r="G340" s="184" t="e">
        <f t="shared" si="5"/>
        <v>#DIV/0!</v>
      </c>
    </row>
    <row r="341" spans="3:7" s="178" customFormat="1" ht="15.75">
      <c r="C341" s="188"/>
      <c r="D341" s="274" t="s">
        <v>300</v>
      </c>
      <c r="E341" s="275">
        <v>0</v>
      </c>
      <c r="F341" s="275">
        <v>0</v>
      </c>
      <c r="G341" s="184" t="e">
        <f t="shared" si="5"/>
        <v>#DIV/0!</v>
      </c>
    </row>
    <row r="342" spans="3:7" s="178" customFormat="1" ht="15.75">
      <c r="C342" s="188"/>
      <c r="D342" s="274" t="s">
        <v>303</v>
      </c>
      <c r="E342" s="275">
        <v>0</v>
      </c>
      <c r="F342" s="275">
        <v>0</v>
      </c>
      <c r="G342" s="184" t="e">
        <f t="shared" si="5"/>
        <v>#DIV/0!</v>
      </c>
    </row>
    <row r="343" spans="3:7" s="178" customFormat="1" ht="15.75">
      <c r="C343" s="188"/>
      <c r="D343" s="274" t="s">
        <v>494</v>
      </c>
      <c r="E343" s="275">
        <v>2500000</v>
      </c>
      <c r="F343" s="275">
        <v>2500000</v>
      </c>
      <c r="G343" s="184">
        <f t="shared" si="5"/>
        <v>100</v>
      </c>
    </row>
    <row r="344" spans="3:7" s="178" customFormat="1" ht="15.75">
      <c r="C344" s="188"/>
      <c r="D344" s="274" t="s">
        <v>307</v>
      </c>
      <c r="E344" s="275">
        <v>23070000</v>
      </c>
      <c r="F344" s="275">
        <v>22980000</v>
      </c>
      <c r="G344" s="184">
        <f t="shared" si="5"/>
        <v>99.609882964889465</v>
      </c>
    </row>
    <row r="345" spans="3:7" s="178" customFormat="1" ht="15.75">
      <c r="C345" s="188"/>
      <c r="D345" s="272" t="s">
        <v>391</v>
      </c>
      <c r="E345" s="273">
        <v>2759868749</v>
      </c>
      <c r="F345" s="273">
        <v>2706982215</v>
      </c>
      <c r="G345" s="184">
        <f t="shared" si="5"/>
        <v>98.083730104224614</v>
      </c>
    </row>
    <row r="346" spans="3:7" s="178" customFormat="1" ht="15.75">
      <c r="C346" s="188"/>
      <c r="D346" s="274" t="s">
        <v>342</v>
      </c>
      <c r="E346" s="275">
        <v>33880000</v>
      </c>
      <c r="F346" s="275">
        <v>33880000</v>
      </c>
      <c r="G346" s="184">
        <f t="shared" si="5"/>
        <v>100</v>
      </c>
    </row>
    <row r="347" spans="3:7" s="178" customFormat="1" ht="31.5">
      <c r="C347" s="188"/>
      <c r="D347" s="276" t="s">
        <v>392</v>
      </c>
      <c r="E347" s="277">
        <v>21500000</v>
      </c>
      <c r="F347" s="277">
        <v>21495183</v>
      </c>
      <c r="G347" s="184">
        <f t="shared" si="5"/>
        <v>99.977595348837212</v>
      </c>
    </row>
    <row r="348" spans="3:7" s="178" customFormat="1" ht="47.25">
      <c r="C348" s="188"/>
      <c r="D348" s="276" t="s">
        <v>475</v>
      </c>
      <c r="E348" s="277">
        <v>2176488749</v>
      </c>
      <c r="F348" s="277">
        <v>2131307032</v>
      </c>
      <c r="G348" s="184">
        <f t="shared" si="5"/>
        <v>97.924100594558141</v>
      </c>
    </row>
    <row r="349" spans="3:7" s="178" customFormat="1" ht="15.75">
      <c r="C349" s="188"/>
      <c r="D349" s="274" t="s">
        <v>394</v>
      </c>
      <c r="E349" s="275">
        <v>528000000</v>
      </c>
      <c r="F349" s="275">
        <v>520300000</v>
      </c>
      <c r="G349" s="184">
        <f t="shared" si="5"/>
        <v>98.541666666666671</v>
      </c>
    </row>
    <row r="350" spans="3:7" s="178" customFormat="1" ht="15.75">
      <c r="C350" s="188"/>
      <c r="D350" s="272" t="s">
        <v>398</v>
      </c>
      <c r="E350" s="273">
        <v>2097327900</v>
      </c>
      <c r="F350" s="273">
        <v>2084386900</v>
      </c>
      <c r="G350" s="184">
        <f t="shared" si="5"/>
        <v>99.382976786796178</v>
      </c>
    </row>
    <row r="351" spans="3:7" s="178" customFormat="1" ht="15.75">
      <c r="C351" s="188"/>
      <c r="D351" s="274" t="s">
        <v>291</v>
      </c>
      <c r="E351" s="275">
        <v>16894500</v>
      </c>
      <c r="F351" s="275">
        <v>16882500</v>
      </c>
      <c r="G351" s="184">
        <f t="shared" si="5"/>
        <v>99.928970966882716</v>
      </c>
    </row>
    <row r="352" spans="3:7" s="178" customFormat="1" ht="31.5">
      <c r="C352" s="188"/>
      <c r="D352" s="274" t="s">
        <v>412</v>
      </c>
      <c r="E352" s="275">
        <v>111051400</v>
      </c>
      <c r="F352" s="275">
        <v>105901400</v>
      </c>
      <c r="G352" s="184">
        <f t="shared" si="5"/>
        <v>95.362507811698009</v>
      </c>
    </row>
    <row r="353" spans="3:7" s="178" customFormat="1" ht="15.75">
      <c r="C353" s="188"/>
      <c r="D353" s="274" t="s">
        <v>292</v>
      </c>
      <c r="E353" s="275">
        <v>530415000</v>
      </c>
      <c r="F353" s="275">
        <v>530126000</v>
      </c>
      <c r="G353" s="184">
        <f t="shared" si="5"/>
        <v>99.945514361396278</v>
      </c>
    </row>
    <row r="354" spans="3:7" s="178" customFormat="1" ht="31.5">
      <c r="C354" s="188"/>
      <c r="D354" s="276" t="s">
        <v>295</v>
      </c>
      <c r="E354" s="277">
        <v>28000000</v>
      </c>
      <c r="F354" s="277">
        <v>28000000</v>
      </c>
      <c r="G354" s="184">
        <f t="shared" si="5"/>
        <v>100</v>
      </c>
    </row>
    <row r="355" spans="3:7" s="178" customFormat="1" ht="31.5">
      <c r="C355" s="188"/>
      <c r="D355" s="276" t="s">
        <v>384</v>
      </c>
      <c r="E355" s="277">
        <v>503800000</v>
      </c>
      <c r="F355" s="277">
        <v>500800000</v>
      </c>
      <c r="G355" s="184">
        <f t="shared" si="5"/>
        <v>99.404525605398959</v>
      </c>
    </row>
    <row r="356" spans="3:7" s="178" customFormat="1" ht="31.5">
      <c r="C356" s="188"/>
      <c r="D356" s="274" t="s">
        <v>402</v>
      </c>
      <c r="E356" s="275">
        <v>103000000</v>
      </c>
      <c r="F356" s="275">
        <v>103000000</v>
      </c>
      <c r="G356" s="184">
        <f t="shared" si="5"/>
        <v>100</v>
      </c>
    </row>
    <row r="357" spans="3:7" s="178" customFormat="1" ht="15.75">
      <c r="C357" s="188"/>
      <c r="D357" s="274" t="s">
        <v>495</v>
      </c>
      <c r="E357" s="275">
        <v>0</v>
      </c>
      <c r="F357" s="275">
        <v>0</v>
      </c>
      <c r="G357" s="184" t="e">
        <f t="shared" si="5"/>
        <v>#DIV/0!</v>
      </c>
    </row>
    <row r="358" spans="3:7" s="178" customFormat="1" ht="15.75">
      <c r="C358" s="188"/>
      <c r="D358" s="274" t="s">
        <v>296</v>
      </c>
      <c r="E358" s="275">
        <v>54200000</v>
      </c>
      <c r="F358" s="275">
        <v>54200000</v>
      </c>
      <c r="G358" s="184">
        <f t="shared" si="5"/>
        <v>100</v>
      </c>
    </row>
    <row r="359" spans="3:7" s="178" customFormat="1" ht="15.75">
      <c r="C359" s="188"/>
      <c r="D359" s="274" t="s">
        <v>359</v>
      </c>
      <c r="E359" s="275">
        <v>210492000</v>
      </c>
      <c r="F359" s="275">
        <v>210492000</v>
      </c>
      <c r="G359" s="181">
        <f t="shared" si="5"/>
        <v>100</v>
      </c>
    </row>
    <row r="360" spans="3:7" s="178" customFormat="1" ht="15.75">
      <c r="C360" s="188"/>
      <c r="D360" s="274" t="s">
        <v>413</v>
      </c>
      <c r="E360" s="275">
        <v>4800000</v>
      </c>
      <c r="F360" s="275">
        <v>4800000</v>
      </c>
      <c r="G360" s="184">
        <v>0</v>
      </c>
    </row>
    <row r="361" spans="3:7" s="178" customFormat="1" ht="15.75">
      <c r="C361" s="188"/>
      <c r="D361" s="274" t="s">
        <v>298</v>
      </c>
      <c r="E361" s="275">
        <v>14000000</v>
      </c>
      <c r="F361" s="275">
        <v>12000000</v>
      </c>
      <c r="G361" s="184">
        <f t="shared" si="5"/>
        <v>85.714285714285708</v>
      </c>
    </row>
    <row r="362" spans="3:7" s="178" customFormat="1" ht="15.75">
      <c r="C362" s="188"/>
      <c r="D362" s="274" t="s">
        <v>403</v>
      </c>
      <c r="E362" s="275">
        <v>194460000</v>
      </c>
      <c r="F362" s="275">
        <v>194460000</v>
      </c>
      <c r="G362" s="181">
        <f t="shared" si="5"/>
        <v>100</v>
      </c>
    </row>
    <row r="363" spans="3:7" s="178" customFormat="1" ht="15.75">
      <c r="C363" s="188"/>
      <c r="D363" s="274" t="s">
        <v>299</v>
      </c>
      <c r="E363" s="275">
        <v>9850000</v>
      </c>
      <c r="F363" s="275">
        <v>9850000</v>
      </c>
      <c r="G363" s="184">
        <f t="shared" si="5"/>
        <v>100</v>
      </c>
    </row>
    <row r="364" spans="3:7" s="178" customFormat="1" ht="15.75">
      <c r="C364" s="188"/>
      <c r="D364" s="274" t="s">
        <v>300</v>
      </c>
      <c r="E364" s="275">
        <v>12965000</v>
      </c>
      <c r="F364" s="275">
        <v>12965000</v>
      </c>
      <c r="G364" s="184">
        <f t="shared" si="5"/>
        <v>100</v>
      </c>
    </row>
    <row r="365" spans="3:7" s="178" customFormat="1" ht="15.75">
      <c r="C365" s="188"/>
      <c r="D365" s="274" t="s">
        <v>302</v>
      </c>
      <c r="E365" s="275">
        <v>11900000</v>
      </c>
      <c r="F365" s="275">
        <v>11900000</v>
      </c>
      <c r="G365" s="184">
        <f t="shared" si="5"/>
        <v>100</v>
      </c>
    </row>
    <row r="366" spans="3:7" s="178" customFormat="1" ht="15.75">
      <c r="C366" s="188"/>
      <c r="D366" s="274" t="s">
        <v>303</v>
      </c>
      <c r="E366" s="275">
        <v>163090000</v>
      </c>
      <c r="F366" s="275">
        <v>163090000</v>
      </c>
      <c r="G366" s="184">
        <f t="shared" si="5"/>
        <v>100</v>
      </c>
    </row>
    <row r="367" spans="3:7" s="178" customFormat="1" ht="15.75">
      <c r="C367" s="188"/>
      <c r="D367" s="274" t="s">
        <v>304</v>
      </c>
      <c r="E367" s="275">
        <v>8250000</v>
      </c>
      <c r="F367" s="275">
        <v>7500000</v>
      </c>
      <c r="G367" s="184">
        <f t="shared" si="5"/>
        <v>90.909090909090907</v>
      </c>
    </row>
    <row r="368" spans="3:7" s="178" customFormat="1" ht="15.75">
      <c r="C368" s="188"/>
      <c r="D368" s="274" t="s">
        <v>305</v>
      </c>
      <c r="E368" s="275">
        <v>10000000</v>
      </c>
      <c r="F368" s="275">
        <v>10000000</v>
      </c>
      <c r="G368" s="181">
        <f t="shared" si="5"/>
        <v>100</v>
      </c>
    </row>
    <row r="369" spans="3:7" s="178" customFormat="1" ht="15.75">
      <c r="C369" s="188"/>
      <c r="D369" s="274" t="s">
        <v>307</v>
      </c>
      <c r="E369" s="275">
        <v>58800000</v>
      </c>
      <c r="F369" s="275">
        <v>58800000</v>
      </c>
      <c r="G369" s="184">
        <f t="shared" si="5"/>
        <v>100</v>
      </c>
    </row>
    <row r="370" spans="3:7" s="178" customFormat="1" ht="15.75">
      <c r="C370" s="188"/>
      <c r="D370" s="274" t="s">
        <v>414</v>
      </c>
      <c r="E370" s="275">
        <v>6200000</v>
      </c>
      <c r="F370" s="275">
        <v>6200000</v>
      </c>
      <c r="G370" s="184">
        <f t="shared" si="5"/>
        <v>100</v>
      </c>
    </row>
    <row r="371" spans="3:7" s="178" customFormat="1" ht="47.25">
      <c r="C371" s="188"/>
      <c r="D371" s="276" t="s">
        <v>475</v>
      </c>
      <c r="E371" s="277">
        <v>45160000</v>
      </c>
      <c r="F371" s="277">
        <v>43420000</v>
      </c>
      <c r="G371" s="184">
        <f t="shared" si="5"/>
        <v>96.147032772364923</v>
      </c>
    </row>
    <row r="372" spans="3:7" s="178" customFormat="1" ht="15.75">
      <c r="C372" s="188"/>
      <c r="D372" s="272" t="s">
        <v>404</v>
      </c>
      <c r="E372" s="273">
        <v>24470000</v>
      </c>
      <c r="F372" s="273">
        <v>23920000</v>
      </c>
      <c r="G372" s="184">
        <f t="shared" si="5"/>
        <v>97.752349816101344</v>
      </c>
    </row>
    <row r="373" spans="3:7" s="178" customFormat="1" ht="15.75">
      <c r="C373" s="188"/>
      <c r="D373" s="274" t="s">
        <v>291</v>
      </c>
      <c r="E373" s="275">
        <v>0</v>
      </c>
      <c r="F373" s="275">
        <v>0</v>
      </c>
      <c r="G373" s="184" t="e">
        <f t="shared" si="5"/>
        <v>#DIV/0!</v>
      </c>
    </row>
    <row r="374" spans="3:7" s="178" customFormat="1" ht="15.75">
      <c r="C374" s="188"/>
      <c r="D374" s="274" t="s">
        <v>292</v>
      </c>
      <c r="E374" s="275">
        <v>9890000</v>
      </c>
      <c r="F374" s="275">
        <v>9430000</v>
      </c>
      <c r="G374" s="184">
        <f t="shared" si="5"/>
        <v>95.348837209302332</v>
      </c>
    </row>
    <row r="375" spans="3:7" s="178" customFormat="1" ht="31.5">
      <c r="C375" s="188"/>
      <c r="D375" s="276" t="s">
        <v>295</v>
      </c>
      <c r="E375" s="277">
        <v>1500000</v>
      </c>
      <c r="F375" s="277">
        <v>1500000</v>
      </c>
      <c r="G375" s="184">
        <f t="shared" si="5"/>
        <v>100</v>
      </c>
    </row>
    <row r="376" spans="3:7" s="178" customFormat="1" ht="15.75">
      <c r="C376" s="188"/>
      <c r="D376" s="274" t="s">
        <v>359</v>
      </c>
      <c r="E376" s="275">
        <v>4380000</v>
      </c>
      <c r="F376" s="275">
        <v>4380000</v>
      </c>
      <c r="G376" s="184">
        <f t="shared" si="5"/>
        <v>100</v>
      </c>
    </row>
    <row r="377" spans="3:7" s="178" customFormat="1" ht="15.75">
      <c r="C377" s="188"/>
      <c r="D377" s="274" t="s">
        <v>298</v>
      </c>
      <c r="E377" s="275">
        <v>6000000</v>
      </c>
      <c r="F377" s="275">
        <v>6000000</v>
      </c>
      <c r="G377" s="184">
        <f t="shared" si="5"/>
        <v>100</v>
      </c>
    </row>
    <row r="378" spans="3:7" s="178" customFormat="1" ht="15.75">
      <c r="C378" s="188"/>
      <c r="D378" s="274" t="s">
        <v>307</v>
      </c>
      <c r="E378" s="275">
        <v>2700000</v>
      </c>
      <c r="F378" s="275">
        <v>2610000</v>
      </c>
      <c r="G378" s="184">
        <f t="shared" si="5"/>
        <v>96.666666666666671</v>
      </c>
    </row>
    <row r="379" spans="3:7" s="178" customFormat="1" ht="15.75">
      <c r="C379" s="188"/>
      <c r="D379" s="272" t="s">
        <v>405</v>
      </c>
      <c r="E379" s="273">
        <v>41557000</v>
      </c>
      <c r="F379" s="273">
        <v>33547000</v>
      </c>
      <c r="G379" s="181">
        <f t="shared" si="5"/>
        <v>80.725268907765241</v>
      </c>
    </row>
    <row r="380" spans="3:7" s="178" customFormat="1" ht="15.75">
      <c r="C380" s="188"/>
      <c r="D380" s="274" t="s">
        <v>291</v>
      </c>
      <c r="E380" s="275">
        <v>300000</v>
      </c>
      <c r="F380" s="275">
        <v>300000</v>
      </c>
      <c r="G380" s="184">
        <f t="shared" si="5"/>
        <v>100</v>
      </c>
    </row>
    <row r="381" spans="3:7" s="178" customFormat="1" ht="15.75">
      <c r="C381" s="188"/>
      <c r="D381" s="274" t="s">
        <v>292</v>
      </c>
      <c r="E381" s="275">
        <v>28492000</v>
      </c>
      <c r="F381" s="275">
        <v>20482000</v>
      </c>
      <c r="G381" s="184">
        <f t="shared" si="5"/>
        <v>71.886845430296219</v>
      </c>
    </row>
    <row r="382" spans="3:7" s="178" customFormat="1" ht="31.5">
      <c r="C382" s="188"/>
      <c r="D382" s="276" t="s">
        <v>295</v>
      </c>
      <c r="E382" s="277">
        <v>2350000</v>
      </c>
      <c r="F382" s="277">
        <v>2350000</v>
      </c>
      <c r="G382" s="181">
        <f t="shared" si="5"/>
        <v>100</v>
      </c>
    </row>
    <row r="383" spans="3:7" s="178" customFormat="1" ht="15.75">
      <c r="C383" s="188"/>
      <c r="D383" s="274" t="s">
        <v>300</v>
      </c>
      <c r="E383" s="275">
        <v>945000</v>
      </c>
      <c r="F383" s="275">
        <v>945000</v>
      </c>
      <c r="G383" s="184">
        <f t="shared" si="5"/>
        <v>100</v>
      </c>
    </row>
    <row r="384" spans="3:7" s="178" customFormat="1" ht="15.75">
      <c r="C384" s="188"/>
      <c r="D384" s="274" t="s">
        <v>303</v>
      </c>
      <c r="E384" s="275">
        <v>500000</v>
      </c>
      <c r="F384" s="275">
        <v>500000</v>
      </c>
      <c r="G384" s="181">
        <f t="shared" si="5"/>
        <v>100</v>
      </c>
    </row>
    <row r="385" spans="3:7" s="178" customFormat="1" ht="15.75">
      <c r="C385" s="188"/>
      <c r="D385" s="274" t="s">
        <v>307</v>
      </c>
      <c r="E385" s="275">
        <v>8970000</v>
      </c>
      <c r="F385" s="275">
        <v>8970000</v>
      </c>
      <c r="G385" s="184">
        <f t="shared" si="5"/>
        <v>100</v>
      </c>
    </row>
    <row r="386" spans="3:7" s="178" customFormat="1" ht="31.5">
      <c r="C386" s="188"/>
      <c r="D386" s="272" t="s">
        <v>406</v>
      </c>
      <c r="E386" s="273">
        <v>79069200</v>
      </c>
      <c r="F386" s="273">
        <v>77469200</v>
      </c>
      <c r="G386" s="184">
        <f t="shared" si="5"/>
        <v>97.976456066331778</v>
      </c>
    </row>
    <row r="387" spans="3:7" s="178" customFormat="1" ht="15.75">
      <c r="C387" s="188"/>
      <c r="D387" s="274" t="s">
        <v>291</v>
      </c>
      <c r="E387" s="275">
        <v>1345200</v>
      </c>
      <c r="F387" s="275">
        <v>1345200</v>
      </c>
      <c r="G387" s="184">
        <f t="shared" si="5"/>
        <v>100</v>
      </c>
    </row>
    <row r="388" spans="3:7" s="178" customFormat="1" ht="31.5">
      <c r="C388" s="188"/>
      <c r="D388" s="274" t="s">
        <v>412</v>
      </c>
      <c r="E388" s="275">
        <v>5874000</v>
      </c>
      <c r="F388" s="275">
        <v>5874000</v>
      </c>
      <c r="G388" s="184">
        <f t="shared" si="5"/>
        <v>100</v>
      </c>
    </row>
    <row r="389" spans="3:7" s="178" customFormat="1" ht="15.75">
      <c r="C389" s="188"/>
      <c r="D389" s="274" t="s">
        <v>292</v>
      </c>
      <c r="E389" s="275">
        <v>36885000</v>
      </c>
      <c r="F389" s="275">
        <v>36885000</v>
      </c>
      <c r="G389" s="184">
        <f t="shared" si="5"/>
        <v>100</v>
      </c>
    </row>
    <row r="390" spans="3:7" s="178" customFormat="1" ht="31.5">
      <c r="C390" s="188"/>
      <c r="D390" s="276" t="s">
        <v>295</v>
      </c>
      <c r="E390" s="277">
        <v>4400000</v>
      </c>
      <c r="F390" s="277">
        <v>4400000</v>
      </c>
      <c r="G390" s="184">
        <f t="shared" si="5"/>
        <v>100</v>
      </c>
    </row>
    <row r="391" spans="3:7" s="178" customFormat="1" ht="31.5">
      <c r="C391" s="188"/>
      <c r="D391" s="274" t="s">
        <v>402</v>
      </c>
      <c r="E391" s="275">
        <v>4000000</v>
      </c>
      <c r="F391" s="275">
        <v>4000000</v>
      </c>
      <c r="G391" s="184">
        <f t="shared" si="5"/>
        <v>100</v>
      </c>
    </row>
    <row r="392" spans="3:7" s="178" customFormat="1" ht="15.75">
      <c r="C392" s="188"/>
      <c r="D392" s="274" t="s">
        <v>296</v>
      </c>
      <c r="E392" s="275">
        <v>1000000</v>
      </c>
      <c r="F392" s="275">
        <v>1000000</v>
      </c>
      <c r="G392" s="184">
        <f t="shared" si="5"/>
        <v>100</v>
      </c>
    </row>
    <row r="393" spans="3:7" s="178" customFormat="1" ht="15.75">
      <c r="C393" s="188"/>
      <c r="D393" s="274" t="s">
        <v>298</v>
      </c>
      <c r="E393" s="275">
        <v>2000000</v>
      </c>
      <c r="F393" s="275">
        <v>2000000</v>
      </c>
      <c r="G393" s="184">
        <f t="shared" si="5"/>
        <v>100</v>
      </c>
    </row>
    <row r="394" spans="3:7" s="178" customFormat="1" ht="15.75">
      <c r="C394" s="188"/>
      <c r="D394" s="274" t="s">
        <v>300</v>
      </c>
      <c r="E394" s="275">
        <v>2315000</v>
      </c>
      <c r="F394" s="275">
        <v>2315000</v>
      </c>
      <c r="G394" s="184">
        <f t="shared" si="5"/>
        <v>100</v>
      </c>
    </row>
    <row r="395" spans="3:7" s="178" customFormat="1" ht="15.75">
      <c r="C395" s="188"/>
      <c r="D395" s="274" t="s">
        <v>302</v>
      </c>
      <c r="E395" s="275">
        <v>1750000</v>
      </c>
      <c r="F395" s="275">
        <v>1750000</v>
      </c>
      <c r="G395" s="184">
        <f t="shared" si="5"/>
        <v>100</v>
      </c>
    </row>
    <row r="396" spans="3:7" s="178" customFormat="1" ht="15.75">
      <c r="C396" s="188"/>
      <c r="D396" s="274" t="s">
        <v>303</v>
      </c>
      <c r="E396" s="275">
        <v>15300000</v>
      </c>
      <c r="F396" s="275">
        <v>13700000</v>
      </c>
      <c r="G396" s="184">
        <v>0</v>
      </c>
    </row>
    <row r="397" spans="3:7" s="178" customFormat="1" ht="15.75">
      <c r="C397" s="188"/>
      <c r="D397" s="274" t="s">
        <v>307</v>
      </c>
      <c r="E397" s="275">
        <v>4200000</v>
      </c>
      <c r="F397" s="275">
        <v>4200000</v>
      </c>
      <c r="G397" s="184">
        <f t="shared" ref="G397:G400" si="28">+F397/E397*100</f>
        <v>100</v>
      </c>
    </row>
    <row r="398" spans="3:7" s="178" customFormat="1" ht="15.75">
      <c r="C398" s="188"/>
      <c r="D398" s="272" t="s">
        <v>409</v>
      </c>
      <c r="E398" s="273">
        <v>25516000</v>
      </c>
      <c r="F398" s="273">
        <v>25516000</v>
      </c>
      <c r="G398" s="184">
        <f t="shared" si="28"/>
        <v>100</v>
      </c>
    </row>
    <row r="399" spans="3:7" s="178" customFormat="1" ht="15.75">
      <c r="C399" s="188"/>
      <c r="D399" s="274" t="s">
        <v>291</v>
      </c>
      <c r="E399" s="275">
        <v>492000</v>
      </c>
      <c r="F399" s="275">
        <v>492000</v>
      </c>
      <c r="G399" s="184">
        <f t="shared" si="28"/>
        <v>100</v>
      </c>
    </row>
    <row r="400" spans="3:7" s="178" customFormat="1" ht="31.5">
      <c r="C400" s="188"/>
      <c r="D400" s="274" t="s">
        <v>412</v>
      </c>
      <c r="E400" s="275">
        <v>9974000</v>
      </c>
      <c r="F400" s="275">
        <v>9974000</v>
      </c>
      <c r="G400" s="184">
        <f t="shared" si="28"/>
        <v>100</v>
      </c>
    </row>
    <row r="401" spans="3:7" s="178" customFormat="1" ht="15.75">
      <c r="C401" s="188"/>
      <c r="D401" s="274" t="s">
        <v>292</v>
      </c>
      <c r="E401" s="275">
        <v>4650000</v>
      </c>
      <c r="F401" s="275">
        <v>4650000</v>
      </c>
      <c r="G401" s="184">
        <f t="shared" si="5"/>
        <v>100</v>
      </c>
    </row>
    <row r="402" spans="3:7" s="178" customFormat="1" ht="31.5">
      <c r="C402" s="188"/>
      <c r="D402" s="274" t="s">
        <v>402</v>
      </c>
      <c r="E402" s="275">
        <v>8000000</v>
      </c>
      <c r="F402" s="275">
        <v>8000000</v>
      </c>
      <c r="G402" s="184">
        <f t="shared" si="5"/>
        <v>100</v>
      </c>
    </row>
    <row r="403" spans="3:7" s="178" customFormat="1" ht="15.75">
      <c r="C403" s="188"/>
      <c r="D403" s="274" t="s">
        <v>307</v>
      </c>
      <c r="E403" s="275">
        <v>2400000</v>
      </c>
      <c r="F403" s="275">
        <v>2400000</v>
      </c>
      <c r="G403" s="184">
        <f t="shared" si="5"/>
        <v>100</v>
      </c>
    </row>
    <row r="404" spans="3:7" s="178" customFormat="1" ht="63">
      <c r="C404" s="188"/>
      <c r="D404" s="278" t="s">
        <v>410</v>
      </c>
      <c r="E404" s="279">
        <v>107084800</v>
      </c>
      <c r="F404" s="279">
        <v>106584800</v>
      </c>
      <c r="G404" s="184">
        <f t="shared" si="5"/>
        <v>99.533080325125511</v>
      </c>
    </row>
    <row r="405" spans="3:7" s="178" customFormat="1" ht="15.75">
      <c r="C405" s="188"/>
      <c r="D405" s="274" t="s">
        <v>291</v>
      </c>
      <c r="E405" s="275">
        <v>1286100</v>
      </c>
      <c r="F405" s="275">
        <v>1286100</v>
      </c>
      <c r="G405" s="184">
        <f t="shared" ref="G405" si="29">+F405/E405*100</f>
        <v>100</v>
      </c>
    </row>
    <row r="406" spans="3:7" s="178" customFormat="1" ht="31.5">
      <c r="C406" s="188"/>
      <c r="D406" s="274" t="s">
        <v>412</v>
      </c>
      <c r="E406" s="275">
        <v>1118700</v>
      </c>
      <c r="F406" s="275">
        <v>1118700</v>
      </c>
      <c r="G406" s="184">
        <f t="shared" si="5"/>
        <v>100</v>
      </c>
    </row>
    <row r="407" spans="3:7" s="178" customFormat="1" ht="15.75">
      <c r="C407" s="188"/>
      <c r="D407" s="274" t="s">
        <v>292</v>
      </c>
      <c r="E407" s="275">
        <v>15455000</v>
      </c>
      <c r="F407" s="275">
        <v>15455000</v>
      </c>
      <c r="G407" s="181">
        <f t="shared" si="5"/>
        <v>100</v>
      </c>
    </row>
    <row r="408" spans="3:7" s="178" customFormat="1" ht="31.5">
      <c r="C408" s="188"/>
      <c r="D408" s="276" t="s">
        <v>295</v>
      </c>
      <c r="E408" s="277">
        <v>6500000</v>
      </c>
      <c r="F408" s="277">
        <v>6000000</v>
      </c>
      <c r="G408" s="181">
        <f t="shared" si="5"/>
        <v>92.307692307692307</v>
      </c>
    </row>
    <row r="409" spans="3:7" s="178" customFormat="1" ht="31.5">
      <c r="C409" s="188"/>
      <c r="D409" s="276" t="s">
        <v>384</v>
      </c>
      <c r="E409" s="277">
        <v>11400000</v>
      </c>
      <c r="F409" s="277">
        <v>11400000</v>
      </c>
      <c r="G409" s="181">
        <f t="shared" si="5"/>
        <v>100</v>
      </c>
    </row>
    <row r="410" spans="3:7" s="178" customFormat="1" ht="15.75">
      <c r="C410" s="188"/>
      <c r="D410" s="274" t="s">
        <v>296</v>
      </c>
      <c r="E410" s="275">
        <v>39100000</v>
      </c>
      <c r="F410" s="275">
        <v>39100000</v>
      </c>
      <c r="G410" s="184">
        <f t="shared" si="5"/>
        <v>100</v>
      </c>
    </row>
    <row r="411" spans="3:7" s="178" customFormat="1" ht="15.75">
      <c r="C411" s="188"/>
      <c r="D411" s="274" t="s">
        <v>298</v>
      </c>
      <c r="E411" s="275">
        <v>2000000</v>
      </c>
      <c r="F411" s="275">
        <v>2000000</v>
      </c>
      <c r="G411" s="184">
        <f t="shared" si="5"/>
        <v>100</v>
      </c>
    </row>
    <row r="412" spans="3:7" s="178" customFormat="1" ht="15.75">
      <c r="C412" s="188"/>
      <c r="D412" s="274" t="s">
        <v>299</v>
      </c>
      <c r="E412" s="275">
        <v>2000000</v>
      </c>
      <c r="F412" s="275">
        <v>2000000</v>
      </c>
      <c r="G412" s="184">
        <f t="shared" si="5"/>
        <v>100</v>
      </c>
    </row>
    <row r="413" spans="3:7" s="178" customFormat="1" ht="15.75">
      <c r="C413" s="188"/>
      <c r="D413" s="274" t="s">
        <v>300</v>
      </c>
      <c r="E413" s="275">
        <v>900000</v>
      </c>
      <c r="F413" s="275">
        <v>900000</v>
      </c>
      <c r="G413" s="184">
        <f t="shared" si="5"/>
        <v>100</v>
      </c>
    </row>
    <row r="414" spans="3:7" s="178" customFormat="1" ht="15.75">
      <c r="C414" s="188"/>
      <c r="D414" s="274" t="s">
        <v>301</v>
      </c>
      <c r="E414" s="275">
        <v>975000</v>
      </c>
      <c r="F414" s="275">
        <v>975000</v>
      </c>
      <c r="G414" s="184">
        <f t="shared" si="5"/>
        <v>100</v>
      </c>
    </row>
    <row r="415" spans="3:7" s="178" customFormat="1" ht="15.75">
      <c r="C415" s="188"/>
      <c r="D415" s="274" t="s">
        <v>302</v>
      </c>
      <c r="E415" s="275">
        <v>3500000</v>
      </c>
      <c r="F415" s="275">
        <v>3500000</v>
      </c>
      <c r="G415" s="184">
        <f t="shared" si="5"/>
        <v>100</v>
      </c>
    </row>
    <row r="416" spans="3:7" s="178" customFormat="1" ht="15.75">
      <c r="C416" s="188"/>
      <c r="D416" s="274" t="s">
        <v>303</v>
      </c>
      <c r="E416" s="275">
        <v>14000000</v>
      </c>
      <c r="F416" s="275">
        <v>14000000</v>
      </c>
      <c r="G416" s="184">
        <f t="shared" si="5"/>
        <v>100</v>
      </c>
    </row>
    <row r="417" spans="3:7" s="178" customFormat="1" ht="15.75">
      <c r="C417" s="188"/>
      <c r="D417" s="274" t="s">
        <v>307</v>
      </c>
      <c r="E417" s="275">
        <v>2850000</v>
      </c>
      <c r="F417" s="275">
        <v>2850000</v>
      </c>
      <c r="G417" s="184">
        <f t="shared" ref="G417:G423" si="30">+F417/E417*100</f>
        <v>100</v>
      </c>
    </row>
    <row r="418" spans="3:7" s="178" customFormat="1" ht="15.75">
      <c r="C418" s="188"/>
      <c r="D418" s="274" t="s">
        <v>414</v>
      </c>
      <c r="E418" s="275">
        <v>6000000</v>
      </c>
      <c r="F418" s="275">
        <v>6000000</v>
      </c>
      <c r="G418" s="184">
        <f t="shared" si="30"/>
        <v>100</v>
      </c>
    </row>
    <row r="419" spans="3:7" s="178" customFormat="1" ht="47.25">
      <c r="C419" s="188"/>
      <c r="D419" s="278" t="s">
        <v>411</v>
      </c>
      <c r="E419" s="279">
        <v>37340500</v>
      </c>
      <c r="F419" s="279">
        <v>37340500</v>
      </c>
      <c r="G419" s="184">
        <f t="shared" si="30"/>
        <v>100</v>
      </c>
    </row>
    <row r="420" spans="3:7" s="178" customFormat="1" ht="15.75">
      <c r="C420" s="188"/>
      <c r="D420" s="274" t="s">
        <v>291</v>
      </c>
      <c r="E420" s="275">
        <v>778500</v>
      </c>
      <c r="F420" s="275">
        <v>778500</v>
      </c>
      <c r="G420" s="184">
        <f t="shared" si="30"/>
        <v>100</v>
      </c>
    </row>
    <row r="421" spans="3:7" s="178" customFormat="1" ht="31.5">
      <c r="C421" s="188"/>
      <c r="D421" s="274" t="s">
        <v>412</v>
      </c>
      <c r="E421" s="275">
        <v>4902000</v>
      </c>
      <c r="F421" s="275">
        <v>4902000</v>
      </c>
      <c r="G421" s="184">
        <f t="shared" si="30"/>
        <v>100</v>
      </c>
    </row>
    <row r="422" spans="3:7" s="178" customFormat="1" ht="15.75">
      <c r="C422" s="188"/>
      <c r="D422" s="274" t="s">
        <v>292</v>
      </c>
      <c r="E422" s="275">
        <v>13155000</v>
      </c>
      <c r="F422" s="275">
        <v>13155000</v>
      </c>
      <c r="G422" s="184">
        <f t="shared" si="30"/>
        <v>100</v>
      </c>
    </row>
    <row r="423" spans="3:7" s="178" customFormat="1" ht="31.5">
      <c r="C423" s="188"/>
      <c r="D423" s="276" t="s">
        <v>295</v>
      </c>
      <c r="E423" s="277">
        <v>4400000</v>
      </c>
      <c r="F423" s="277">
        <v>4400000</v>
      </c>
      <c r="G423" s="184">
        <f t="shared" si="30"/>
        <v>100</v>
      </c>
    </row>
    <row r="424" spans="3:7" s="178" customFormat="1" ht="15.75">
      <c r="C424" s="188"/>
      <c r="D424" s="274" t="s">
        <v>413</v>
      </c>
      <c r="E424" s="275">
        <v>1500000</v>
      </c>
      <c r="F424" s="275">
        <v>1500000</v>
      </c>
      <c r="G424" s="184">
        <f t="shared" si="5"/>
        <v>100</v>
      </c>
    </row>
    <row r="425" spans="3:7" s="178" customFormat="1" ht="15.75">
      <c r="C425" s="188"/>
      <c r="D425" s="274" t="s">
        <v>300</v>
      </c>
      <c r="E425" s="275">
        <v>1055000</v>
      </c>
      <c r="F425" s="275">
        <v>1055000</v>
      </c>
      <c r="G425" s="184">
        <f t="shared" si="5"/>
        <v>100</v>
      </c>
    </row>
    <row r="426" spans="3:7" s="178" customFormat="1" ht="15.75">
      <c r="C426" s="188"/>
      <c r="D426" s="274" t="s">
        <v>302</v>
      </c>
      <c r="E426" s="275">
        <v>600000</v>
      </c>
      <c r="F426" s="275">
        <v>600000</v>
      </c>
      <c r="G426" s="184">
        <f t="shared" si="5"/>
        <v>100</v>
      </c>
    </row>
    <row r="427" spans="3:7" s="178" customFormat="1" ht="15.75">
      <c r="C427" s="188"/>
      <c r="D427" s="274" t="s">
        <v>303</v>
      </c>
      <c r="E427" s="275">
        <v>1350000</v>
      </c>
      <c r="F427" s="275">
        <v>1350000</v>
      </c>
      <c r="G427" s="184">
        <f t="shared" si="5"/>
        <v>100</v>
      </c>
    </row>
    <row r="428" spans="3:7" s="178" customFormat="1" ht="15.75">
      <c r="C428" s="188"/>
      <c r="D428" s="274" t="s">
        <v>307</v>
      </c>
      <c r="E428" s="275">
        <v>3600000</v>
      </c>
      <c r="F428" s="275">
        <v>3600000</v>
      </c>
      <c r="G428" s="184">
        <f t="shared" si="5"/>
        <v>100</v>
      </c>
    </row>
    <row r="429" spans="3:7" s="178" customFormat="1" ht="15.75">
      <c r="C429" s="185">
        <v>5</v>
      </c>
      <c r="D429" s="274" t="s">
        <v>414</v>
      </c>
      <c r="E429" s="275">
        <v>6000000</v>
      </c>
      <c r="F429" s="275">
        <v>6000000</v>
      </c>
      <c r="G429" s="181">
        <f t="shared" si="5"/>
        <v>100</v>
      </c>
    </row>
    <row r="430" spans="3:7" s="178" customFormat="1" ht="15.75">
      <c r="C430" s="185"/>
      <c r="D430" s="272" t="s">
        <v>415</v>
      </c>
      <c r="E430" s="273">
        <v>5290000</v>
      </c>
      <c r="F430" s="273">
        <v>5290000</v>
      </c>
      <c r="G430" s="181">
        <f t="shared" si="5"/>
        <v>100</v>
      </c>
    </row>
    <row r="431" spans="3:7" s="178" customFormat="1" ht="15.75">
      <c r="C431" s="185"/>
      <c r="D431" s="274" t="s">
        <v>291</v>
      </c>
      <c r="E431" s="275">
        <v>150000</v>
      </c>
      <c r="F431" s="275">
        <v>150000</v>
      </c>
      <c r="G431" s="181">
        <f t="shared" ref="G431:G432" si="31">+F431/E431*100</f>
        <v>100</v>
      </c>
    </row>
    <row r="432" spans="3:7" s="178" customFormat="1" ht="15.75">
      <c r="C432" s="185"/>
      <c r="D432" s="274" t="s">
        <v>292</v>
      </c>
      <c r="E432" s="275">
        <v>4140000</v>
      </c>
      <c r="F432" s="275">
        <v>4140000</v>
      </c>
      <c r="G432" s="181">
        <f t="shared" si="31"/>
        <v>100</v>
      </c>
    </row>
    <row r="433" spans="3:7" s="178" customFormat="1" ht="31.5">
      <c r="C433" s="185"/>
      <c r="D433" s="274" t="s">
        <v>402</v>
      </c>
      <c r="E433" s="275">
        <v>1000000</v>
      </c>
      <c r="F433" s="275">
        <v>1000000</v>
      </c>
      <c r="G433" s="181">
        <f t="shared" ref="G433:G465" si="32">+F433/E433*100</f>
        <v>100</v>
      </c>
    </row>
    <row r="434" spans="3:7" s="178" customFormat="1" ht="47.25">
      <c r="C434" s="185"/>
      <c r="D434" s="278" t="s">
        <v>417</v>
      </c>
      <c r="E434" s="279">
        <v>68650000</v>
      </c>
      <c r="F434" s="279">
        <v>68560000</v>
      </c>
      <c r="G434" s="181">
        <f t="shared" si="32"/>
        <v>99.868900218499633</v>
      </c>
    </row>
    <row r="435" spans="3:7" s="178" customFormat="1" ht="15.75">
      <c r="C435" s="185"/>
      <c r="D435" s="274" t="s">
        <v>401</v>
      </c>
      <c r="E435" s="275">
        <v>10000000</v>
      </c>
      <c r="F435" s="275">
        <v>10000000</v>
      </c>
      <c r="G435" s="181">
        <f t="shared" si="32"/>
        <v>100</v>
      </c>
    </row>
    <row r="436" spans="3:7" s="178" customFormat="1" ht="15.75">
      <c r="C436" s="185"/>
      <c r="D436" s="274" t="s">
        <v>291</v>
      </c>
      <c r="E436" s="275">
        <v>810000</v>
      </c>
      <c r="F436" s="275">
        <v>720000</v>
      </c>
      <c r="G436" s="181">
        <f t="shared" si="32"/>
        <v>88.888888888888886</v>
      </c>
    </row>
    <row r="437" spans="3:7" s="178" customFormat="1" ht="15.75">
      <c r="C437" s="185"/>
      <c r="D437" s="274" t="s">
        <v>292</v>
      </c>
      <c r="E437" s="275">
        <v>23040000</v>
      </c>
      <c r="F437" s="275">
        <v>23040000</v>
      </c>
      <c r="G437" s="181">
        <f t="shared" si="32"/>
        <v>100</v>
      </c>
    </row>
    <row r="438" spans="3:7" s="178" customFormat="1" ht="31.5">
      <c r="C438" s="185"/>
      <c r="D438" s="276" t="s">
        <v>295</v>
      </c>
      <c r="E438" s="277">
        <v>5000000</v>
      </c>
      <c r="F438" s="277">
        <v>5000000</v>
      </c>
      <c r="G438" s="181">
        <f t="shared" si="32"/>
        <v>100</v>
      </c>
    </row>
    <row r="439" spans="3:7" s="178" customFormat="1" ht="31.5">
      <c r="C439" s="185"/>
      <c r="D439" s="274" t="s">
        <v>402</v>
      </c>
      <c r="E439" s="275">
        <v>3000000</v>
      </c>
      <c r="F439" s="275">
        <v>3000000</v>
      </c>
      <c r="G439" s="181">
        <f t="shared" si="32"/>
        <v>100</v>
      </c>
    </row>
    <row r="440" spans="3:7" s="178" customFormat="1" ht="15.75">
      <c r="C440" s="185"/>
      <c r="D440" s="274" t="s">
        <v>296</v>
      </c>
      <c r="E440" s="275">
        <v>14700000</v>
      </c>
      <c r="F440" s="275">
        <v>14700000</v>
      </c>
      <c r="G440" s="181">
        <f t="shared" si="32"/>
        <v>100</v>
      </c>
    </row>
    <row r="441" spans="3:7" s="178" customFormat="1" ht="15.75">
      <c r="C441" s="185"/>
      <c r="D441" s="274" t="s">
        <v>418</v>
      </c>
      <c r="E441" s="275">
        <v>4900000</v>
      </c>
      <c r="F441" s="275">
        <v>4900000</v>
      </c>
      <c r="G441" s="181"/>
    </row>
    <row r="442" spans="3:7" s="178" customFormat="1" ht="15.75">
      <c r="C442" s="185"/>
      <c r="D442" s="274" t="s">
        <v>303</v>
      </c>
      <c r="E442" s="275">
        <v>6300000</v>
      </c>
      <c r="F442" s="275">
        <v>6300000</v>
      </c>
      <c r="G442" s="181">
        <f t="shared" ref="G442" si="33">+F442/E442*100</f>
        <v>100</v>
      </c>
    </row>
    <row r="443" spans="3:7" s="178" customFormat="1" ht="15.75">
      <c r="C443" s="185"/>
      <c r="D443" s="274" t="s">
        <v>307</v>
      </c>
      <c r="E443" s="275">
        <v>900000</v>
      </c>
      <c r="F443" s="275">
        <v>900000</v>
      </c>
      <c r="G443" s="181">
        <f t="shared" si="32"/>
        <v>100</v>
      </c>
    </row>
    <row r="444" spans="3:7" s="178" customFormat="1" ht="31.5">
      <c r="C444" s="185"/>
      <c r="D444" s="272" t="s">
        <v>420</v>
      </c>
      <c r="E444" s="273">
        <v>50502000</v>
      </c>
      <c r="F444" s="273">
        <v>50502000</v>
      </c>
      <c r="G444" s="181">
        <f t="shared" si="32"/>
        <v>100</v>
      </c>
    </row>
    <row r="445" spans="3:7" s="178" customFormat="1" ht="63">
      <c r="C445" s="185"/>
      <c r="D445" s="278" t="s">
        <v>421</v>
      </c>
      <c r="E445" s="279">
        <v>50502000</v>
      </c>
      <c r="F445" s="279">
        <v>50502000</v>
      </c>
      <c r="G445" s="181">
        <v>0</v>
      </c>
    </row>
    <row r="446" spans="3:7" s="178" customFormat="1" ht="15.75">
      <c r="C446" s="185"/>
      <c r="D446" s="274" t="s">
        <v>291</v>
      </c>
      <c r="E446" s="275">
        <v>276000</v>
      </c>
      <c r="F446" s="275">
        <v>276000</v>
      </c>
      <c r="G446" s="181">
        <f t="shared" si="32"/>
        <v>100</v>
      </c>
    </row>
    <row r="447" spans="3:7" s="178" customFormat="1" ht="31.5">
      <c r="C447" s="185"/>
      <c r="D447" s="274" t="s">
        <v>412</v>
      </c>
      <c r="E447" s="275">
        <v>561000</v>
      </c>
      <c r="F447" s="275">
        <v>561000</v>
      </c>
      <c r="G447" s="181">
        <f t="shared" si="32"/>
        <v>100</v>
      </c>
    </row>
    <row r="448" spans="3:7" s="178" customFormat="1" ht="15.75">
      <c r="C448" s="185"/>
      <c r="D448" s="274" t="s">
        <v>292</v>
      </c>
      <c r="E448" s="275">
        <v>12305000</v>
      </c>
      <c r="F448" s="275">
        <v>12305000</v>
      </c>
      <c r="G448" s="181">
        <f t="shared" si="32"/>
        <v>100</v>
      </c>
    </row>
    <row r="449" spans="3:8" s="178" customFormat="1" ht="15.75">
      <c r="C449" s="185"/>
      <c r="D449" s="274" t="s">
        <v>293</v>
      </c>
      <c r="E449" s="275">
        <v>15180000</v>
      </c>
      <c r="F449" s="275">
        <v>15180000</v>
      </c>
      <c r="G449" s="181">
        <f t="shared" si="32"/>
        <v>100</v>
      </c>
    </row>
    <row r="450" spans="3:8" s="270" customFormat="1" ht="31.5">
      <c r="C450" s="271"/>
      <c r="D450" s="276" t="s">
        <v>295</v>
      </c>
      <c r="E450" s="277">
        <v>2000000</v>
      </c>
      <c r="F450" s="277">
        <v>2000000</v>
      </c>
      <c r="G450" s="285">
        <f t="shared" si="32"/>
        <v>100</v>
      </c>
      <c r="H450" s="286"/>
    </row>
    <row r="451" spans="3:8" s="178" customFormat="1" ht="31.5">
      <c r="C451" s="190"/>
      <c r="D451" s="276" t="s">
        <v>358</v>
      </c>
      <c r="E451" s="277">
        <v>19280000</v>
      </c>
      <c r="F451" s="277">
        <v>19280000</v>
      </c>
      <c r="G451" s="285">
        <f t="shared" si="32"/>
        <v>100</v>
      </c>
    </row>
    <row r="452" spans="3:8" s="178" customFormat="1" ht="15.75">
      <c r="C452" s="284"/>
      <c r="D452" s="274" t="s">
        <v>307</v>
      </c>
      <c r="E452" s="275">
        <v>900000</v>
      </c>
      <c r="F452" s="275">
        <v>900000</v>
      </c>
      <c r="G452" s="285">
        <f t="shared" si="32"/>
        <v>100</v>
      </c>
    </row>
    <row r="453" spans="3:8" s="178" customFormat="1" ht="31.5">
      <c r="C453" s="284"/>
      <c r="D453" s="272" t="s">
        <v>422</v>
      </c>
      <c r="E453" s="273">
        <v>103306700</v>
      </c>
      <c r="F453" s="273">
        <v>103306700</v>
      </c>
      <c r="G453" s="285">
        <f t="shared" si="32"/>
        <v>100</v>
      </c>
    </row>
    <row r="454" spans="3:8" s="178" customFormat="1" ht="47.25">
      <c r="C454" s="284"/>
      <c r="D454" s="278" t="s">
        <v>496</v>
      </c>
      <c r="E454" s="279">
        <v>40272700</v>
      </c>
      <c r="F454" s="279">
        <v>40272700</v>
      </c>
      <c r="G454" s="285">
        <f t="shared" si="32"/>
        <v>100</v>
      </c>
    </row>
    <row r="455" spans="3:8" s="178" customFormat="1" ht="15.75">
      <c r="C455" s="284"/>
      <c r="D455" s="274" t="s">
        <v>291</v>
      </c>
      <c r="E455" s="275">
        <v>1670700</v>
      </c>
      <c r="F455" s="275">
        <v>1670700</v>
      </c>
      <c r="G455" s="285">
        <f t="shared" si="32"/>
        <v>100</v>
      </c>
    </row>
    <row r="456" spans="3:8" s="178" customFormat="1" ht="31.5">
      <c r="C456" s="284"/>
      <c r="D456" s="274" t="s">
        <v>412</v>
      </c>
      <c r="E456" s="275">
        <v>796000</v>
      </c>
      <c r="F456" s="275">
        <v>796000</v>
      </c>
      <c r="G456" s="285">
        <f t="shared" si="32"/>
        <v>100</v>
      </c>
    </row>
    <row r="457" spans="3:8" s="178" customFormat="1" ht="15.75">
      <c r="C457" s="284"/>
      <c r="D457" s="274" t="s">
        <v>292</v>
      </c>
      <c r="E457" s="275">
        <v>19106000</v>
      </c>
      <c r="F457" s="275">
        <v>19106000</v>
      </c>
      <c r="G457" s="285">
        <f t="shared" si="32"/>
        <v>100</v>
      </c>
    </row>
    <row r="458" spans="3:8" s="178" customFormat="1" ht="15.75">
      <c r="C458" s="284"/>
      <c r="D458" s="274" t="s">
        <v>293</v>
      </c>
      <c r="E458" s="275">
        <v>7500000</v>
      </c>
      <c r="F458" s="275">
        <v>7500000</v>
      </c>
      <c r="G458" s="285">
        <f t="shared" si="32"/>
        <v>100</v>
      </c>
    </row>
    <row r="459" spans="3:8" s="178" customFormat="1" ht="31.5">
      <c r="C459" s="284"/>
      <c r="D459" s="274" t="s">
        <v>402</v>
      </c>
      <c r="E459" s="275">
        <v>7000000</v>
      </c>
      <c r="F459" s="275">
        <v>7000000</v>
      </c>
      <c r="G459" s="285">
        <f t="shared" si="32"/>
        <v>100</v>
      </c>
    </row>
    <row r="460" spans="3:8" s="178" customFormat="1" ht="15.75">
      <c r="C460" s="284"/>
      <c r="D460" s="280" t="s">
        <v>307</v>
      </c>
      <c r="E460" s="281">
        <v>4200000</v>
      </c>
      <c r="F460" s="281">
        <v>4200000</v>
      </c>
      <c r="G460" s="285">
        <f t="shared" si="32"/>
        <v>100</v>
      </c>
    </row>
    <row r="461" spans="3:8" s="178" customFormat="1" ht="31.5">
      <c r="C461" s="284"/>
      <c r="D461" s="272" t="s">
        <v>424</v>
      </c>
      <c r="E461" s="273">
        <v>63034000</v>
      </c>
      <c r="F461" s="273">
        <v>63034000</v>
      </c>
      <c r="G461" s="285">
        <f t="shared" si="32"/>
        <v>100</v>
      </c>
    </row>
    <row r="462" spans="3:8" s="178" customFormat="1" ht="15.75">
      <c r="C462" s="284"/>
      <c r="D462" s="274" t="s">
        <v>291</v>
      </c>
      <c r="E462" s="275">
        <v>0</v>
      </c>
      <c r="F462" s="275">
        <v>0</v>
      </c>
      <c r="G462" s="285" t="e">
        <f t="shared" si="32"/>
        <v>#DIV/0!</v>
      </c>
    </row>
    <row r="463" spans="3:8" s="178" customFormat="1" ht="15.75">
      <c r="C463" s="284"/>
      <c r="D463" s="274" t="s">
        <v>292</v>
      </c>
      <c r="E463" s="275">
        <v>12550000</v>
      </c>
      <c r="F463" s="275">
        <v>12550000</v>
      </c>
      <c r="G463" s="285">
        <f t="shared" si="32"/>
        <v>100</v>
      </c>
    </row>
    <row r="464" spans="3:8" s="178" customFormat="1" ht="31.5">
      <c r="C464" s="284"/>
      <c r="D464" s="276" t="s">
        <v>384</v>
      </c>
      <c r="E464" s="277">
        <v>18000000</v>
      </c>
      <c r="F464" s="277">
        <v>18000000</v>
      </c>
      <c r="G464" s="285">
        <f t="shared" si="32"/>
        <v>100</v>
      </c>
    </row>
    <row r="465" spans="2:11" s="178" customFormat="1" ht="16.5" thickBot="1">
      <c r="C465" s="284"/>
      <c r="D465" s="282" t="s">
        <v>359</v>
      </c>
      <c r="E465" s="283">
        <v>32484000</v>
      </c>
      <c r="F465" s="283">
        <v>32484000</v>
      </c>
      <c r="G465" s="285">
        <f t="shared" si="32"/>
        <v>100</v>
      </c>
    </row>
    <row r="466" spans="2:11" s="178" customFormat="1" ht="17.25" thickTop="1" thickBot="1">
      <c r="C466" s="306" t="s">
        <v>113</v>
      </c>
      <c r="D466" s="307"/>
      <c r="E466" s="191">
        <f>E164+E294+E312+E329+E161</f>
        <v>13690177745</v>
      </c>
      <c r="F466" s="192">
        <f>F164+F294+F312+F329+F161</f>
        <v>13077876568</v>
      </c>
      <c r="G466" s="192"/>
    </row>
    <row r="467" spans="2:11" s="36" customFormat="1" ht="15.75">
      <c r="C467" s="32"/>
      <c r="D467" s="32"/>
      <c r="E467" s="145"/>
      <c r="F467" s="145"/>
      <c r="G467" s="291"/>
      <c r="H467" s="147"/>
    </row>
    <row r="468" spans="2:11" s="36" customFormat="1" ht="30" customHeight="1">
      <c r="C468" s="310" t="s">
        <v>498</v>
      </c>
      <c r="D468" s="311"/>
      <c r="E468" s="311"/>
      <c r="F468" s="311"/>
      <c r="G468" s="311"/>
    </row>
    <row r="469" spans="2:11" s="36" customFormat="1" ht="15.75">
      <c r="B469" s="177"/>
    </row>
    <row r="470" spans="2:11" s="36" customFormat="1" ht="15.75">
      <c r="C470" s="40" t="s">
        <v>21</v>
      </c>
      <c r="D470" s="40" t="s">
        <v>2</v>
      </c>
      <c r="E470" s="193">
        <v>2023</v>
      </c>
      <c r="F470" s="193">
        <v>2024</v>
      </c>
      <c r="G470" s="40" t="s">
        <v>22</v>
      </c>
      <c r="J470" s="194" t="s">
        <v>1</v>
      </c>
      <c r="K470" s="36" t="s">
        <v>91</v>
      </c>
    </row>
    <row r="471" spans="2:11" s="36" customFormat="1" ht="47.25">
      <c r="C471" s="195">
        <v>1</v>
      </c>
      <c r="D471" s="196" t="s">
        <v>289</v>
      </c>
      <c r="E471" s="240">
        <v>98950000</v>
      </c>
      <c r="F471" s="248">
        <v>124203600</v>
      </c>
      <c r="G471" s="195"/>
    </row>
    <row r="472" spans="2:11" s="36" customFormat="1" ht="31.5">
      <c r="C472" s="197"/>
      <c r="D472" s="239" t="s">
        <v>497</v>
      </c>
      <c r="E472" s="240">
        <v>98950000</v>
      </c>
      <c r="F472" s="248">
        <v>124203600</v>
      </c>
      <c r="G472" s="197"/>
    </row>
    <row r="473" spans="2:11" s="36" customFormat="1" ht="31.5">
      <c r="C473" s="197"/>
      <c r="D473" s="198" t="s">
        <v>290</v>
      </c>
      <c r="E473" s="240">
        <v>600000</v>
      </c>
      <c r="F473" s="241"/>
      <c r="G473" s="197"/>
    </row>
    <row r="474" spans="2:11" s="36" customFormat="1" ht="15.75">
      <c r="C474" s="197"/>
      <c r="D474" s="198" t="s">
        <v>291</v>
      </c>
      <c r="E474" s="240">
        <v>850000</v>
      </c>
      <c r="F474" s="241"/>
      <c r="G474" s="197"/>
    </row>
    <row r="475" spans="2:11" s="36" customFormat="1" ht="15.75">
      <c r="C475" s="197"/>
      <c r="D475" s="198" t="s">
        <v>292</v>
      </c>
      <c r="E475" s="240">
        <v>13080000</v>
      </c>
      <c r="F475" s="241"/>
      <c r="G475" s="197"/>
    </row>
    <row r="476" spans="2:11" s="36" customFormat="1" ht="15.75">
      <c r="C476" s="197"/>
      <c r="D476" s="198" t="s">
        <v>293</v>
      </c>
      <c r="E476" s="240">
        <v>2300000</v>
      </c>
      <c r="F476" s="241"/>
      <c r="G476" s="197"/>
    </row>
    <row r="477" spans="2:11" s="36" customFormat="1" ht="15.75">
      <c r="C477" s="197"/>
      <c r="D477" s="198" t="s">
        <v>294</v>
      </c>
      <c r="E477" s="240">
        <v>0</v>
      </c>
      <c r="F477" s="241"/>
      <c r="G477" s="197"/>
    </row>
    <row r="478" spans="2:11" s="36" customFormat="1" ht="31.5">
      <c r="C478" s="197"/>
      <c r="D478" s="198" t="s">
        <v>295</v>
      </c>
      <c r="E478" s="240">
        <v>5850000</v>
      </c>
      <c r="F478" s="241"/>
      <c r="G478" s="197"/>
    </row>
    <row r="479" spans="2:11" s="36" customFormat="1" ht="15.75">
      <c r="C479" s="197"/>
      <c r="D479" s="198" t="s">
        <v>296</v>
      </c>
      <c r="E479" s="240">
        <v>27500000</v>
      </c>
      <c r="F479" s="241"/>
      <c r="G479" s="197"/>
    </row>
    <row r="480" spans="2:11" s="36" customFormat="1" ht="15.75">
      <c r="C480" s="197"/>
      <c r="D480" s="198" t="s">
        <v>297</v>
      </c>
      <c r="E480" s="240">
        <v>0</v>
      </c>
      <c r="F480" s="241">
        <v>0</v>
      </c>
      <c r="G480" s="197"/>
    </row>
    <row r="481" spans="3:7" s="36" customFormat="1" ht="15.75">
      <c r="C481" s="197"/>
      <c r="D481" s="198" t="s">
        <v>298</v>
      </c>
      <c r="E481" s="240">
        <v>4000000</v>
      </c>
      <c r="F481" s="241"/>
      <c r="G481" s="197"/>
    </row>
    <row r="482" spans="3:7" s="36" customFormat="1" ht="15.75">
      <c r="C482" s="197"/>
      <c r="D482" s="198" t="s">
        <v>299</v>
      </c>
      <c r="E482" s="240">
        <v>8250000</v>
      </c>
      <c r="F482" s="241"/>
      <c r="G482" s="197"/>
    </row>
    <row r="483" spans="3:7" s="36" customFormat="1" ht="15.75">
      <c r="C483" s="197"/>
      <c r="D483" s="198" t="s">
        <v>300</v>
      </c>
      <c r="E483" s="240">
        <v>370000</v>
      </c>
      <c r="F483" s="241"/>
      <c r="G483" s="197"/>
    </row>
    <row r="484" spans="3:7" s="36" customFormat="1" ht="15.75">
      <c r="C484" s="197"/>
      <c r="D484" s="198" t="s">
        <v>301</v>
      </c>
      <c r="E484" s="240">
        <v>4500000</v>
      </c>
      <c r="F484" s="241"/>
      <c r="G484" s="197"/>
    </row>
    <row r="485" spans="3:7" s="36" customFormat="1" ht="15.75">
      <c r="C485" s="197"/>
      <c r="D485" s="198" t="s">
        <v>302</v>
      </c>
      <c r="E485" s="240">
        <v>3750000</v>
      </c>
      <c r="F485" s="241"/>
      <c r="G485" s="197"/>
    </row>
    <row r="486" spans="3:7" s="36" customFormat="1" ht="15.75">
      <c r="C486" s="197"/>
      <c r="D486" s="198" t="s">
        <v>303</v>
      </c>
      <c r="E486" s="240">
        <v>22500000</v>
      </c>
      <c r="F486" s="241"/>
      <c r="G486" s="197"/>
    </row>
    <row r="487" spans="3:7" s="36" customFormat="1" ht="15.75">
      <c r="C487" s="197"/>
      <c r="D487" s="198" t="s">
        <v>304</v>
      </c>
      <c r="E487" s="240">
        <v>4500000</v>
      </c>
      <c r="F487" s="241"/>
      <c r="G487" s="197"/>
    </row>
    <row r="488" spans="3:7" s="36" customFormat="1" ht="15.75">
      <c r="C488" s="197"/>
      <c r="D488" s="198" t="s">
        <v>305</v>
      </c>
      <c r="E488" s="240">
        <v>0</v>
      </c>
      <c r="F488" s="241">
        <v>0</v>
      </c>
      <c r="G488" s="197"/>
    </row>
    <row r="489" spans="3:7" s="36" customFormat="1" ht="15.75">
      <c r="C489" s="197"/>
      <c r="D489" s="198" t="s">
        <v>306</v>
      </c>
      <c r="E489" s="240">
        <v>0</v>
      </c>
      <c r="F489" s="241">
        <v>0</v>
      </c>
      <c r="G489" s="197"/>
    </row>
    <row r="490" spans="3:7" s="36" customFormat="1" ht="15.75">
      <c r="C490" s="197"/>
      <c r="D490" s="198" t="s">
        <v>307</v>
      </c>
      <c r="E490" s="240">
        <v>900000</v>
      </c>
      <c r="F490" s="241">
        <v>900000</v>
      </c>
      <c r="G490" s="197"/>
    </row>
    <row r="491" spans="3:7" s="36" customFormat="1" ht="47.25">
      <c r="C491" s="197">
        <v>2</v>
      </c>
      <c r="D491" s="183" t="s">
        <v>308</v>
      </c>
      <c r="E491" s="249">
        <v>7299998883</v>
      </c>
      <c r="F491" s="250">
        <v>3479530921</v>
      </c>
      <c r="G491" s="197"/>
    </row>
    <row r="492" spans="3:7" s="36" customFormat="1" ht="31.5">
      <c r="C492" s="197"/>
      <c r="D492" s="251" t="s">
        <v>309</v>
      </c>
      <c r="E492" s="249">
        <v>10511500</v>
      </c>
      <c r="F492" s="252">
        <v>4550000</v>
      </c>
      <c r="G492" s="197"/>
    </row>
    <row r="493" spans="3:7" s="36" customFormat="1" ht="15.75">
      <c r="C493" s="197"/>
      <c r="D493" s="198" t="s">
        <v>291</v>
      </c>
      <c r="E493" s="240">
        <v>3049500</v>
      </c>
      <c r="F493" s="241">
        <v>795000</v>
      </c>
      <c r="G493" s="197"/>
    </row>
    <row r="494" spans="3:7" s="36" customFormat="1" ht="15.75">
      <c r="C494" s="197"/>
      <c r="D494" s="198" t="s">
        <v>292</v>
      </c>
      <c r="E494" s="240">
        <v>7462000</v>
      </c>
      <c r="F494" s="246">
        <v>3755000</v>
      </c>
      <c r="G494" s="197"/>
    </row>
    <row r="495" spans="3:7" s="36" customFormat="1" ht="31.5" customHeight="1">
      <c r="C495" s="197"/>
      <c r="D495" s="251" t="s">
        <v>310</v>
      </c>
      <c r="E495" s="240">
        <v>1158000</v>
      </c>
      <c r="F495" s="249">
        <v>872000</v>
      </c>
      <c r="G495" s="197"/>
    </row>
    <row r="496" spans="3:7" s="36" customFormat="1" ht="15.75">
      <c r="C496" s="197"/>
      <c r="D496" s="198" t="s">
        <v>291</v>
      </c>
      <c r="E496" s="240">
        <v>278000</v>
      </c>
      <c r="F496" s="241">
        <v>300000</v>
      </c>
      <c r="G496" s="197"/>
    </row>
    <row r="497" spans="3:7" s="36" customFormat="1" ht="15.75">
      <c r="C497" s="197"/>
      <c r="D497" s="198" t="s">
        <v>292</v>
      </c>
      <c r="E497" s="240">
        <v>880000</v>
      </c>
      <c r="F497" s="241">
        <v>572000</v>
      </c>
      <c r="G497" s="197"/>
    </row>
    <row r="498" spans="3:7" s="36" customFormat="1" ht="31.5">
      <c r="C498" s="197"/>
      <c r="D498" s="251" t="s">
        <v>311</v>
      </c>
      <c r="E498" s="240">
        <v>1160000</v>
      </c>
      <c r="F498" s="249">
        <v>385000</v>
      </c>
      <c r="G498" s="197"/>
    </row>
    <row r="499" spans="3:7" s="36" customFormat="1" ht="15.75">
      <c r="C499" s="197"/>
      <c r="D499" s="198" t="s">
        <v>291</v>
      </c>
      <c r="E499" s="240">
        <v>280000</v>
      </c>
      <c r="F499" s="241">
        <v>0</v>
      </c>
      <c r="G499" s="197"/>
    </row>
    <row r="500" spans="3:7" s="36" customFormat="1" ht="15.75">
      <c r="C500" s="197"/>
      <c r="D500" s="198" t="s">
        <v>292</v>
      </c>
      <c r="E500" s="240">
        <v>880000</v>
      </c>
      <c r="F500" s="241"/>
      <c r="G500" s="197"/>
    </row>
    <row r="501" spans="3:7" s="36" customFormat="1" ht="15.75">
      <c r="C501" s="197"/>
      <c r="D501" s="253" t="s">
        <v>312</v>
      </c>
      <c r="E501" s="249">
        <v>6497000</v>
      </c>
      <c r="F501" s="249"/>
      <c r="G501" s="197"/>
    </row>
    <row r="502" spans="3:7" s="36" customFormat="1" ht="15.75">
      <c r="C502" s="197"/>
      <c r="D502" s="198" t="s">
        <v>291</v>
      </c>
      <c r="E502" s="240">
        <v>1915000</v>
      </c>
      <c r="F502" s="241"/>
      <c r="G502" s="197"/>
    </row>
    <row r="503" spans="3:7" s="36" customFormat="1" ht="15.75">
      <c r="C503" s="197"/>
      <c r="D503" s="198" t="s">
        <v>292</v>
      </c>
      <c r="E503" s="240">
        <v>4582000</v>
      </c>
      <c r="F503" s="241"/>
      <c r="G503" s="197"/>
    </row>
    <row r="504" spans="3:7" s="36" customFormat="1" ht="15.75">
      <c r="C504" s="197"/>
      <c r="D504" s="251" t="s">
        <v>313</v>
      </c>
      <c r="E504" s="240">
        <v>1193000</v>
      </c>
      <c r="F504" s="249"/>
      <c r="G504" s="197"/>
    </row>
    <row r="505" spans="3:7" s="36" customFormat="1" ht="15.75">
      <c r="C505" s="197"/>
      <c r="D505" s="198" t="s">
        <v>291</v>
      </c>
      <c r="E505" s="240">
        <v>280000</v>
      </c>
      <c r="F505" s="241"/>
      <c r="G505" s="197"/>
    </row>
    <row r="506" spans="3:7" s="36" customFormat="1" ht="15.75">
      <c r="C506" s="197"/>
      <c r="D506" s="198" t="s">
        <v>292</v>
      </c>
      <c r="E506" s="240">
        <v>913000</v>
      </c>
      <c r="F506" s="241"/>
      <c r="G506" s="197"/>
    </row>
    <row r="507" spans="3:7" s="36" customFormat="1" ht="31.5">
      <c r="C507" s="197"/>
      <c r="D507" s="251" t="s">
        <v>314</v>
      </c>
      <c r="E507" s="249">
        <v>5044000</v>
      </c>
      <c r="F507" s="254">
        <v>3010000</v>
      </c>
      <c r="G507" s="197"/>
    </row>
    <row r="508" spans="3:7" s="36" customFormat="1" ht="15.75">
      <c r="C508" s="197"/>
      <c r="D508" s="198" t="s">
        <v>291</v>
      </c>
      <c r="E508" s="240">
        <v>449000</v>
      </c>
      <c r="F508" s="243">
        <v>300000</v>
      </c>
      <c r="G508" s="197"/>
    </row>
    <row r="509" spans="3:7" s="36" customFormat="1" ht="15.75">
      <c r="C509" s="197"/>
      <c r="D509" s="198" t="s">
        <v>292</v>
      </c>
      <c r="E509" s="240">
        <v>4595000</v>
      </c>
      <c r="F509" s="243">
        <v>2410000</v>
      </c>
      <c r="G509" s="197"/>
    </row>
    <row r="510" spans="3:7" s="36" customFormat="1" ht="15.75">
      <c r="C510" s="197"/>
      <c r="D510" s="253" t="s">
        <v>315</v>
      </c>
      <c r="E510" s="240">
        <v>2393000</v>
      </c>
      <c r="F510" s="254">
        <v>690000</v>
      </c>
      <c r="G510" s="197"/>
    </row>
    <row r="511" spans="3:7" s="36" customFormat="1" ht="15.75">
      <c r="C511" s="197"/>
      <c r="D511" s="198" t="s">
        <v>291</v>
      </c>
      <c r="E511" s="240">
        <v>280000</v>
      </c>
      <c r="F511" s="243">
        <v>300000</v>
      </c>
      <c r="G511" s="197"/>
    </row>
    <row r="512" spans="3:7" s="36" customFormat="1" ht="15.75">
      <c r="C512" s="197"/>
      <c r="D512" s="198" t="s">
        <v>292</v>
      </c>
      <c r="E512" s="240">
        <v>2113000</v>
      </c>
      <c r="F512" s="243">
        <v>690000</v>
      </c>
      <c r="G512" s="197"/>
    </row>
    <row r="513" spans="3:7" s="36" customFormat="1" ht="15.75">
      <c r="C513" s="197"/>
      <c r="D513" s="253" t="s">
        <v>316</v>
      </c>
      <c r="E513" s="249">
        <v>5136051079</v>
      </c>
      <c r="F513" s="255">
        <v>2787183060</v>
      </c>
      <c r="G513" s="197"/>
    </row>
    <row r="514" spans="3:7" s="36" customFormat="1" ht="15.75">
      <c r="C514" s="197"/>
      <c r="D514" s="198" t="s">
        <v>317</v>
      </c>
      <c r="E514" s="240"/>
      <c r="F514" s="246">
        <v>1123430709</v>
      </c>
      <c r="G514" s="197"/>
    </row>
    <row r="515" spans="3:7" s="36" customFormat="1" ht="15.75">
      <c r="C515" s="197"/>
      <c r="D515" s="198" t="s">
        <v>425</v>
      </c>
      <c r="E515" s="240"/>
      <c r="F515" s="246">
        <v>11435200</v>
      </c>
      <c r="G515" s="197"/>
    </row>
    <row r="516" spans="3:7" s="36" customFormat="1" ht="15.75">
      <c r="C516" s="197"/>
      <c r="D516" s="198" t="s">
        <v>318</v>
      </c>
      <c r="E516" s="240"/>
      <c r="F516" s="246">
        <v>89492474</v>
      </c>
      <c r="G516" s="197"/>
    </row>
    <row r="517" spans="3:7" s="36" customFormat="1" ht="15.75">
      <c r="C517" s="197"/>
      <c r="D517" s="198" t="s">
        <v>426</v>
      </c>
      <c r="E517" s="240"/>
      <c r="F517" s="246">
        <v>1372224</v>
      </c>
      <c r="G517" s="197"/>
    </row>
    <row r="518" spans="3:7" s="36" customFormat="1" ht="15.75">
      <c r="C518" s="197"/>
      <c r="D518" s="198" t="s">
        <v>319</v>
      </c>
      <c r="E518" s="240"/>
      <c r="F518" s="246">
        <v>104844900</v>
      </c>
      <c r="G518" s="197"/>
    </row>
    <row r="519" spans="3:7" s="36" customFormat="1" ht="15.75">
      <c r="C519" s="197"/>
      <c r="D519" s="198" t="s">
        <v>320</v>
      </c>
      <c r="E519" s="240"/>
      <c r="F519" s="246">
        <v>1556000</v>
      </c>
      <c r="G519" s="197"/>
    </row>
    <row r="520" spans="3:7" s="36" customFormat="1" ht="15.75">
      <c r="C520" s="197"/>
      <c r="D520" s="198" t="s">
        <v>321</v>
      </c>
      <c r="E520" s="240"/>
      <c r="F520" s="246">
        <v>18060000</v>
      </c>
      <c r="G520" s="197"/>
    </row>
    <row r="521" spans="3:7" s="36" customFormat="1" ht="15.75">
      <c r="C521" s="197"/>
      <c r="D521" s="198" t="s">
        <v>427</v>
      </c>
      <c r="E521" s="240"/>
      <c r="F521" s="246">
        <v>720000</v>
      </c>
      <c r="G521" s="197"/>
    </row>
    <row r="522" spans="3:7" s="36" customFormat="1" ht="15.75">
      <c r="C522" s="197"/>
      <c r="D522" s="198" t="s">
        <v>322</v>
      </c>
      <c r="E522" s="240"/>
      <c r="F522" s="246">
        <v>53808060</v>
      </c>
      <c r="G522" s="197"/>
    </row>
    <row r="523" spans="3:7" s="36" customFormat="1" ht="15.75">
      <c r="C523" s="197"/>
      <c r="D523" s="198" t="s">
        <v>428</v>
      </c>
      <c r="E523" s="240"/>
      <c r="F523" s="246">
        <v>869040</v>
      </c>
      <c r="G523" s="197"/>
    </row>
    <row r="524" spans="3:7" s="36" customFormat="1" ht="15.75">
      <c r="C524" s="197"/>
      <c r="D524" s="198" t="s">
        <v>323</v>
      </c>
      <c r="E524" s="240"/>
      <c r="F524" s="246">
        <v>33472711</v>
      </c>
      <c r="G524" s="197"/>
    </row>
    <row r="525" spans="3:7" s="36" customFormat="1" ht="15.75">
      <c r="C525" s="197"/>
      <c r="D525" s="198" t="s">
        <v>429</v>
      </c>
      <c r="E525" s="240"/>
      <c r="F525" s="246">
        <v>92014</v>
      </c>
      <c r="G525" s="197"/>
    </row>
    <row r="526" spans="3:7" s="36" customFormat="1" ht="15.75">
      <c r="C526" s="197"/>
      <c r="D526" s="198" t="s">
        <v>324</v>
      </c>
      <c r="E526" s="240"/>
      <c r="F526" s="246">
        <v>15871</v>
      </c>
      <c r="G526" s="197"/>
    </row>
    <row r="527" spans="3:7" s="36" customFormat="1" ht="15.75">
      <c r="C527" s="197"/>
      <c r="D527" s="198" t="s">
        <v>430</v>
      </c>
      <c r="E527" s="240"/>
      <c r="F527" s="246">
        <v>273</v>
      </c>
      <c r="G527" s="197"/>
    </row>
    <row r="528" spans="3:7" s="36" customFormat="1" ht="15.75">
      <c r="C528" s="197"/>
      <c r="D528" s="198" t="s">
        <v>325</v>
      </c>
      <c r="E528" s="240"/>
      <c r="F528" s="246">
        <v>78615211</v>
      </c>
      <c r="G528" s="197"/>
    </row>
    <row r="529" spans="3:7" s="36" customFormat="1" ht="15.75">
      <c r="C529" s="197"/>
      <c r="D529" s="198" t="s">
        <v>431</v>
      </c>
      <c r="E529" s="240"/>
      <c r="F529" s="246">
        <v>499102</v>
      </c>
      <c r="G529" s="197"/>
    </row>
    <row r="530" spans="3:7" s="36" customFormat="1" ht="15.75">
      <c r="C530" s="197"/>
      <c r="D530" s="198" t="s">
        <v>326</v>
      </c>
      <c r="E530" s="240"/>
      <c r="F530" s="243">
        <v>2026976</v>
      </c>
      <c r="G530" s="197"/>
    </row>
    <row r="531" spans="3:7" s="36" customFormat="1" ht="15.75">
      <c r="C531" s="197"/>
      <c r="D531" s="198" t="s">
        <v>432</v>
      </c>
      <c r="E531" s="240"/>
      <c r="F531" s="243">
        <v>20583</v>
      </c>
      <c r="G531" s="197"/>
    </row>
    <row r="532" spans="3:7" s="36" customFormat="1" ht="15.75">
      <c r="C532" s="197"/>
      <c r="D532" s="198" t="s">
        <v>327</v>
      </c>
      <c r="E532" s="240"/>
      <c r="F532" s="243">
        <v>6080976</v>
      </c>
      <c r="G532" s="197"/>
    </row>
    <row r="533" spans="3:7" s="36" customFormat="1" ht="15.75">
      <c r="C533" s="197"/>
      <c r="D533" s="198" t="s">
        <v>433</v>
      </c>
      <c r="E533" s="240"/>
      <c r="F533" s="243">
        <v>61749</v>
      </c>
      <c r="G533" s="197"/>
    </row>
    <row r="534" spans="3:7" s="36" customFormat="1" ht="31.5">
      <c r="C534" s="197"/>
      <c r="D534" s="198" t="s">
        <v>328</v>
      </c>
      <c r="E534" s="240"/>
      <c r="F534" s="246"/>
      <c r="G534" s="197"/>
    </row>
    <row r="535" spans="3:7" s="36" customFormat="1" ht="15.75">
      <c r="C535" s="197"/>
      <c r="D535" s="198" t="s">
        <v>329</v>
      </c>
      <c r="E535" s="240"/>
      <c r="F535" s="246">
        <v>618175096</v>
      </c>
      <c r="G535" s="197"/>
    </row>
    <row r="536" spans="3:7" s="36" customFormat="1" ht="15.75">
      <c r="C536" s="197"/>
      <c r="D536" s="198" t="s">
        <v>481</v>
      </c>
      <c r="E536" s="240"/>
      <c r="F536" s="246">
        <v>198050</v>
      </c>
      <c r="G536" s="197"/>
    </row>
    <row r="537" spans="3:7" s="36" customFormat="1" ht="15.75">
      <c r="C537" s="197"/>
      <c r="D537" s="198" t="s">
        <v>330</v>
      </c>
      <c r="E537" s="240"/>
      <c r="F537" s="246">
        <v>33941337</v>
      </c>
      <c r="G537" s="197"/>
    </row>
    <row r="538" spans="3:7" s="36" customFormat="1" ht="15.75">
      <c r="C538" s="197"/>
      <c r="D538" s="198" t="s">
        <v>331</v>
      </c>
      <c r="E538" s="240"/>
      <c r="F538" s="246">
        <v>608049198</v>
      </c>
      <c r="G538" s="197"/>
    </row>
    <row r="539" spans="3:7" s="36" customFormat="1" ht="31.5">
      <c r="C539" s="197"/>
      <c r="D539" s="198" t="s">
        <v>482</v>
      </c>
      <c r="E539" s="240"/>
      <c r="F539" s="246">
        <v>345306</v>
      </c>
      <c r="G539" s="197"/>
    </row>
    <row r="540" spans="3:7" s="36" customFormat="1" ht="15.75">
      <c r="C540" s="197"/>
      <c r="D540" s="251" t="s">
        <v>332</v>
      </c>
      <c r="E540" s="249">
        <v>13829000</v>
      </c>
      <c r="F540" s="249">
        <v>3010000</v>
      </c>
      <c r="G540" s="197"/>
    </row>
    <row r="541" spans="3:7" s="36" customFormat="1" ht="15.75">
      <c r="C541" s="197"/>
      <c r="D541" s="198" t="s">
        <v>291</v>
      </c>
      <c r="E541" s="240">
        <v>1250000</v>
      </c>
      <c r="F541" s="241">
        <v>600000</v>
      </c>
      <c r="G541" s="197"/>
    </row>
    <row r="542" spans="3:7" s="36" customFormat="1" ht="15.75">
      <c r="C542" s="197"/>
      <c r="D542" s="198" t="s">
        <v>292</v>
      </c>
      <c r="E542" s="240">
        <v>12579000</v>
      </c>
      <c r="F542" s="241">
        <v>2410000</v>
      </c>
      <c r="G542" s="197"/>
    </row>
    <row r="543" spans="3:7" s="36" customFormat="1" ht="31.5">
      <c r="C543" s="197"/>
      <c r="D543" s="251" t="s">
        <v>333</v>
      </c>
      <c r="E543" s="249">
        <v>625000</v>
      </c>
      <c r="F543" s="252">
        <v>2439000</v>
      </c>
      <c r="G543" s="197"/>
    </row>
    <row r="544" spans="3:7" s="36" customFormat="1" ht="15.75">
      <c r="C544" s="197"/>
      <c r="D544" s="245" t="s">
        <v>291</v>
      </c>
      <c r="E544" s="240">
        <v>625000</v>
      </c>
      <c r="F544" s="241">
        <v>300000</v>
      </c>
      <c r="G544" s="197"/>
    </row>
    <row r="545" spans="3:7" s="36" customFormat="1" ht="15.75">
      <c r="C545" s="197"/>
      <c r="D545" s="198" t="s">
        <v>292</v>
      </c>
      <c r="E545" s="240">
        <v>0</v>
      </c>
      <c r="F545" s="241">
        <v>2139000</v>
      </c>
      <c r="G545" s="197"/>
    </row>
    <row r="546" spans="3:7" s="36" customFormat="1" ht="15.75">
      <c r="C546" s="197"/>
      <c r="D546" s="253" t="s">
        <v>334</v>
      </c>
      <c r="E546" s="249">
        <v>250000</v>
      </c>
      <c r="F546" s="252">
        <v>480000</v>
      </c>
      <c r="G546" s="197"/>
    </row>
    <row r="547" spans="3:7" s="36" customFormat="1" ht="15.75">
      <c r="C547" s="197"/>
      <c r="D547" s="245" t="s">
        <v>291</v>
      </c>
      <c r="E547" s="240">
        <v>250000</v>
      </c>
      <c r="F547" s="241">
        <v>480000</v>
      </c>
      <c r="G547" s="197"/>
    </row>
    <row r="548" spans="3:7" s="36" customFormat="1" ht="15.75">
      <c r="C548" s="197"/>
      <c r="D548" s="198" t="s">
        <v>292</v>
      </c>
      <c r="E548" s="240">
        <v>0</v>
      </c>
      <c r="F548" s="241">
        <v>0</v>
      </c>
      <c r="G548" s="197"/>
    </row>
    <row r="549" spans="3:7" s="36" customFormat="1" ht="31.5">
      <c r="C549" s="197"/>
      <c r="D549" s="251" t="s">
        <v>335</v>
      </c>
      <c r="E549" s="249">
        <v>875000</v>
      </c>
      <c r="F549" s="249"/>
      <c r="G549" s="197"/>
    </row>
    <row r="550" spans="3:7" s="36" customFormat="1" ht="15.75">
      <c r="C550" s="197"/>
      <c r="D550" s="245" t="s">
        <v>291</v>
      </c>
      <c r="E550" s="240">
        <v>875000</v>
      </c>
      <c r="F550" s="241"/>
      <c r="G550" s="197"/>
    </row>
    <row r="551" spans="3:7" s="36" customFormat="1" ht="15.75">
      <c r="C551" s="197"/>
      <c r="D551" s="198" t="s">
        <v>292</v>
      </c>
      <c r="E551" s="240"/>
      <c r="F551" s="241"/>
      <c r="G551" s="197"/>
    </row>
    <row r="552" spans="3:7" s="36" customFormat="1" ht="31.5">
      <c r="C552" s="197"/>
      <c r="D552" s="251" t="s">
        <v>336</v>
      </c>
      <c r="E552" s="249">
        <v>250000</v>
      </c>
      <c r="F552" s="252"/>
      <c r="G552" s="197"/>
    </row>
    <row r="553" spans="3:7" s="36" customFormat="1" ht="15.75">
      <c r="C553" s="197"/>
      <c r="D553" s="245" t="s">
        <v>291</v>
      </c>
      <c r="E553" s="240">
        <v>250000</v>
      </c>
      <c r="F553" s="241"/>
      <c r="G553" s="197"/>
    </row>
    <row r="554" spans="3:7" s="36" customFormat="1" ht="31.5">
      <c r="C554" s="197"/>
      <c r="D554" s="251" t="s">
        <v>337</v>
      </c>
      <c r="E554" s="249">
        <v>249500</v>
      </c>
      <c r="F554" s="249">
        <v>1496000</v>
      </c>
      <c r="G554" s="197"/>
    </row>
    <row r="555" spans="3:7" s="36" customFormat="1" ht="15.75">
      <c r="C555" s="197"/>
      <c r="D555" s="245" t="s">
        <v>291</v>
      </c>
      <c r="E555" s="240">
        <v>249500</v>
      </c>
      <c r="F555" s="241">
        <v>300000</v>
      </c>
      <c r="G555" s="197"/>
    </row>
    <row r="556" spans="3:7" s="36" customFormat="1" ht="15.75">
      <c r="C556" s="197"/>
      <c r="D556" s="198" t="s">
        <v>292</v>
      </c>
      <c r="E556" s="240">
        <v>0</v>
      </c>
      <c r="F556" s="241">
        <v>1196000</v>
      </c>
      <c r="G556" s="197"/>
    </row>
    <row r="557" spans="3:7" s="36" customFormat="1" ht="31.5">
      <c r="C557" s="197"/>
      <c r="D557" s="251" t="s">
        <v>338</v>
      </c>
      <c r="E557" s="249">
        <v>249500</v>
      </c>
      <c r="F557" s="249">
        <v>529000</v>
      </c>
      <c r="G557" s="197"/>
    </row>
    <row r="558" spans="3:7" s="36" customFormat="1" ht="15.75">
      <c r="C558" s="197"/>
      <c r="D558" s="245" t="s">
        <v>291</v>
      </c>
      <c r="E558" s="240">
        <v>249500</v>
      </c>
      <c r="F558" s="241">
        <v>249500</v>
      </c>
      <c r="G558" s="197"/>
    </row>
    <row r="559" spans="3:7" s="36" customFormat="1" ht="15.75">
      <c r="C559" s="197"/>
      <c r="D559" s="198" t="s">
        <v>292</v>
      </c>
      <c r="E559" s="240">
        <v>0</v>
      </c>
      <c r="F559" s="241">
        <v>529000</v>
      </c>
      <c r="G559" s="197"/>
    </row>
    <row r="560" spans="3:7" s="36" customFormat="1" ht="15.75">
      <c r="C560" s="197"/>
      <c r="D560" s="251" t="s">
        <v>339</v>
      </c>
      <c r="E560" s="240">
        <v>624500</v>
      </c>
      <c r="F560" s="249">
        <v>120000</v>
      </c>
      <c r="G560" s="197"/>
    </row>
    <row r="561" spans="3:7" s="36" customFormat="1" ht="15.75">
      <c r="C561" s="197"/>
      <c r="D561" s="245" t="s">
        <v>291</v>
      </c>
      <c r="E561" s="240">
        <v>624500</v>
      </c>
      <c r="F561" s="241">
        <v>120000</v>
      </c>
      <c r="G561" s="197"/>
    </row>
    <row r="562" spans="3:7" s="36" customFormat="1" ht="31.5">
      <c r="C562" s="197"/>
      <c r="D562" s="251" t="s">
        <v>340</v>
      </c>
      <c r="E562" s="240">
        <v>625000</v>
      </c>
      <c r="F562" s="252">
        <v>644000</v>
      </c>
      <c r="G562" s="197"/>
    </row>
    <row r="563" spans="3:7" s="36" customFormat="1" ht="15.75">
      <c r="C563" s="197"/>
      <c r="D563" s="245" t="s">
        <v>291</v>
      </c>
      <c r="E563" s="240">
        <v>625000</v>
      </c>
      <c r="F563" s="241">
        <v>0</v>
      </c>
      <c r="G563" s="197"/>
    </row>
    <row r="564" spans="3:7" s="36" customFormat="1" ht="31.5">
      <c r="C564" s="197"/>
      <c r="D564" s="251" t="s">
        <v>341</v>
      </c>
      <c r="E564" s="249">
        <v>34363600</v>
      </c>
      <c r="F564" s="249">
        <v>6585000</v>
      </c>
      <c r="G564" s="197"/>
    </row>
    <row r="565" spans="3:7" s="36" customFormat="1" ht="15.75">
      <c r="C565" s="197"/>
      <c r="D565" s="247" t="s">
        <v>342</v>
      </c>
      <c r="E565" s="240">
        <v>34363600</v>
      </c>
      <c r="F565" s="241">
        <v>6585000</v>
      </c>
      <c r="G565" s="197"/>
    </row>
    <row r="566" spans="3:7" s="36" customFormat="1" ht="15.75">
      <c r="C566" s="197"/>
      <c r="D566" s="251" t="s">
        <v>343</v>
      </c>
      <c r="E566" s="249">
        <v>257132162</v>
      </c>
      <c r="F566" s="249">
        <f>+F567+F568+F569+F570+F571+F572</f>
        <v>75434265</v>
      </c>
      <c r="G566" s="197"/>
    </row>
    <row r="567" spans="3:7" s="36" customFormat="1" ht="15.75">
      <c r="C567" s="197"/>
      <c r="D567" s="247" t="s">
        <v>344</v>
      </c>
      <c r="E567" s="240">
        <v>7000000</v>
      </c>
      <c r="F567" s="241">
        <v>0</v>
      </c>
      <c r="G567" s="197"/>
    </row>
    <row r="568" spans="3:7" s="36" customFormat="1" ht="31.5">
      <c r="C568" s="197"/>
      <c r="D568" s="245" t="s">
        <v>290</v>
      </c>
      <c r="E568" s="240">
        <v>64216962</v>
      </c>
      <c r="F568" s="241">
        <v>11983945</v>
      </c>
      <c r="G568" s="197"/>
    </row>
    <row r="569" spans="3:7" s="36" customFormat="1" ht="31.5">
      <c r="C569" s="197"/>
      <c r="D569" s="245" t="s">
        <v>345</v>
      </c>
      <c r="E569" s="240">
        <v>26436850</v>
      </c>
      <c r="F569" s="241">
        <v>6458600</v>
      </c>
      <c r="G569" s="197"/>
    </row>
    <row r="570" spans="3:7" s="36" customFormat="1" ht="31.5">
      <c r="C570" s="197"/>
      <c r="D570" s="245" t="s">
        <v>346</v>
      </c>
      <c r="E570" s="240">
        <v>72696000</v>
      </c>
      <c r="F570" s="241">
        <v>31500000</v>
      </c>
      <c r="G570" s="197"/>
    </row>
    <row r="571" spans="3:7" s="36" customFormat="1" ht="31.5">
      <c r="C571" s="197"/>
      <c r="D571" s="245" t="s">
        <v>347</v>
      </c>
      <c r="E571" s="240">
        <v>84787350</v>
      </c>
      <c r="F571" s="241">
        <v>25491720</v>
      </c>
      <c r="G571" s="197"/>
    </row>
    <row r="572" spans="3:7" s="36" customFormat="1" ht="31.5">
      <c r="C572" s="197"/>
      <c r="D572" s="245" t="s">
        <v>348</v>
      </c>
      <c r="E572" s="240">
        <v>1995000</v>
      </c>
      <c r="F572" s="241">
        <v>0</v>
      </c>
      <c r="G572" s="197"/>
    </row>
    <row r="573" spans="3:7" s="36" customFormat="1" ht="15.75">
      <c r="C573" s="197"/>
      <c r="D573" s="253" t="s">
        <v>349</v>
      </c>
      <c r="E573" s="249">
        <v>25504800</v>
      </c>
      <c r="F573" s="256">
        <f>+F574</f>
        <v>11410000</v>
      </c>
      <c r="G573" s="197"/>
    </row>
    <row r="574" spans="3:7" s="36" customFormat="1" ht="15.75">
      <c r="C574" s="197"/>
      <c r="D574" s="245" t="s">
        <v>291</v>
      </c>
      <c r="E574" s="240">
        <v>25504800</v>
      </c>
      <c r="F574" s="241">
        <v>11410000</v>
      </c>
      <c r="G574" s="197"/>
    </row>
    <row r="575" spans="3:7" s="36" customFormat="1" ht="31.5">
      <c r="C575" s="197"/>
      <c r="D575" s="251" t="s">
        <v>350</v>
      </c>
      <c r="E575" s="249">
        <v>155007000</v>
      </c>
      <c r="F575" s="249">
        <f>+F576</f>
        <v>43363000</v>
      </c>
      <c r="G575" s="197"/>
    </row>
    <row r="576" spans="3:7" s="36" customFormat="1" ht="15.75">
      <c r="C576" s="197"/>
      <c r="D576" s="247" t="s">
        <v>292</v>
      </c>
      <c r="E576" s="240">
        <v>155007000</v>
      </c>
      <c r="F576" s="241">
        <v>43363000</v>
      </c>
      <c r="G576" s="197"/>
    </row>
    <row r="577" spans="3:7" s="36" customFormat="1" ht="15.75">
      <c r="C577" s="197"/>
      <c r="D577" s="251" t="s">
        <v>434</v>
      </c>
      <c r="E577" s="249">
        <v>176136800</v>
      </c>
      <c r="F577" s="249">
        <f>SUM(F579:F586)</f>
        <v>9800000</v>
      </c>
      <c r="G577" s="197"/>
    </row>
    <row r="578" spans="3:7" s="36" customFormat="1" ht="15.75">
      <c r="C578" s="197"/>
      <c r="D578" s="247" t="s">
        <v>452</v>
      </c>
      <c r="E578" s="240">
        <v>0</v>
      </c>
      <c r="F578" s="241">
        <v>0</v>
      </c>
      <c r="G578" s="197"/>
    </row>
    <row r="579" spans="3:7" s="36" customFormat="1" ht="15.75">
      <c r="C579" s="197"/>
      <c r="D579" s="247" t="s">
        <v>435</v>
      </c>
      <c r="E579" s="240">
        <v>5817900</v>
      </c>
      <c r="F579" s="241"/>
      <c r="G579" s="197"/>
    </row>
    <row r="580" spans="3:7" s="36" customFormat="1" ht="15.75">
      <c r="C580" s="197"/>
      <c r="D580" s="247" t="s">
        <v>436</v>
      </c>
      <c r="E580" s="240">
        <v>19104000</v>
      </c>
      <c r="F580" s="241"/>
      <c r="G580" s="197"/>
    </row>
    <row r="581" spans="3:7" s="36" customFormat="1" ht="15.75">
      <c r="C581" s="197"/>
      <c r="D581" s="247" t="s">
        <v>451</v>
      </c>
      <c r="E581" s="240">
        <v>3067900</v>
      </c>
      <c r="F581" s="241"/>
      <c r="G581" s="197"/>
    </row>
    <row r="582" spans="3:7" s="36" customFormat="1" ht="15.75">
      <c r="C582" s="197"/>
      <c r="D582" s="247" t="s">
        <v>437</v>
      </c>
      <c r="E582" s="240">
        <v>41250000</v>
      </c>
      <c r="F582" s="241"/>
      <c r="G582" s="197"/>
    </row>
    <row r="583" spans="3:7" s="36" customFormat="1" ht="15.75">
      <c r="C583" s="197"/>
      <c r="D583" s="247" t="s">
        <v>438</v>
      </c>
      <c r="E583" s="240">
        <v>0</v>
      </c>
      <c r="F583" s="241">
        <v>9800000</v>
      </c>
      <c r="G583" s="197"/>
    </row>
    <row r="584" spans="3:7" s="36" customFormat="1" ht="15.75">
      <c r="C584" s="197"/>
      <c r="D584" s="247" t="s">
        <v>439</v>
      </c>
      <c r="E584" s="240">
        <v>8997000</v>
      </c>
      <c r="F584" s="241"/>
      <c r="G584" s="197"/>
    </row>
    <row r="585" spans="3:7" s="36" customFormat="1" ht="15.75">
      <c r="C585" s="197"/>
      <c r="D585" s="247" t="s">
        <v>440</v>
      </c>
      <c r="E585" s="240">
        <v>73900000</v>
      </c>
      <c r="F585" s="241"/>
      <c r="G585" s="197"/>
    </row>
    <row r="586" spans="3:7" s="36" customFormat="1" ht="15.75">
      <c r="C586" s="197"/>
      <c r="D586" s="247" t="s">
        <v>441</v>
      </c>
      <c r="E586" s="240">
        <v>24000000</v>
      </c>
      <c r="F586" s="241"/>
      <c r="G586" s="197"/>
    </row>
    <row r="587" spans="3:7" s="36" customFormat="1" ht="15.75">
      <c r="C587" s="197"/>
      <c r="D587" s="247" t="s">
        <v>453</v>
      </c>
      <c r="E587" s="240">
        <v>0</v>
      </c>
      <c r="F587" s="241">
        <v>0</v>
      </c>
      <c r="G587" s="197"/>
    </row>
    <row r="588" spans="3:7" s="36" customFormat="1" ht="15.75">
      <c r="C588" s="197"/>
      <c r="D588" s="251" t="s">
        <v>351</v>
      </c>
      <c r="E588" s="249">
        <v>3000000</v>
      </c>
      <c r="F588" s="249">
        <f>+F589</f>
        <v>1250000</v>
      </c>
      <c r="G588" s="197"/>
    </row>
    <row r="589" spans="3:7" s="36" customFormat="1" ht="15.75">
      <c r="C589" s="197"/>
      <c r="D589" s="247" t="s">
        <v>352</v>
      </c>
      <c r="E589" s="240">
        <v>3000000</v>
      </c>
      <c r="F589" s="241">
        <v>1250000</v>
      </c>
      <c r="G589" s="197"/>
    </row>
    <row r="590" spans="3:7" s="36" customFormat="1" ht="31.5">
      <c r="C590" s="197"/>
      <c r="D590" s="251" t="s">
        <v>353</v>
      </c>
      <c r="E590" s="249">
        <v>110310724</v>
      </c>
      <c r="F590" s="249">
        <f>SUM(F591:F593)</f>
        <v>79127746</v>
      </c>
      <c r="G590" s="197"/>
    </row>
    <row r="591" spans="3:7" s="36" customFormat="1" ht="15.75">
      <c r="C591" s="197"/>
      <c r="D591" s="247" t="s">
        <v>354</v>
      </c>
      <c r="E591" s="240">
        <v>10065000</v>
      </c>
      <c r="F591" s="241">
        <v>10333197</v>
      </c>
      <c r="G591" s="197"/>
    </row>
    <row r="592" spans="3:7" s="36" customFormat="1" ht="15.75">
      <c r="C592" s="197"/>
      <c r="D592" s="247" t="s">
        <v>355</v>
      </c>
      <c r="E592" s="240">
        <v>660000</v>
      </c>
      <c r="F592" s="241">
        <v>334800</v>
      </c>
      <c r="G592" s="197"/>
    </row>
    <row r="593" spans="3:7" s="36" customFormat="1" ht="15.75">
      <c r="C593" s="197"/>
      <c r="D593" s="247" t="s">
        <v>356</v>
      </c>
      <c r="E593" s="240">
        <v>99585724</v>
      </c>
      <c r="F593" s="241">
        <v>68459749</v>
      </c>
      <c r="G593" s="197"/>
    </row>
    <row r="594" spans="3:7" s="36" customFormat="1" ht="15.75">
      <c r="C594" s="197"/>
      <c r="D594" s="253" t="s">
        <v>357</v>
      </c>
      <c r="E594" s="249">
        <v>669752000</v>
      </c>
      <c r="F594" s="249">
        <f>SUM(F595:F600)</f>
        <v>351736850</v>
      </c>
      <c r="G594" s="197"/>
    </row>
    <row r="595" spans="3:7" s="36" customFormat="1" ht="31.5">
      <c r="C595" s="197"/>
      <c r="D595" s="245" t="s">
        <v>358</v>
      </c>
      <c r="E595" s="240">
        <v>357720000</v>
      </c>
      <c r="F595" s="246">
        <v>218880000</v>
      </c>
      <c r="G595" s="197"/>
    </row>
    <row r="596" spans="3:7" s="36" customFormat="1" ht="15.75">
      <c r="C596" s="197"/>
      <c r="D596" s="247" t="s">
        <v>359</v>
      </c>
      <c r="E596" s="240">
        <v>111600000</v>
      </c>
      <c r="F596" s="246">
        <v>47435000</v>
      </c>
      <c r="G596" s="197"/>
    </row>
    <row r="597" spans="3:7" s="36" customFormat="1" ht="15.75">
      <c r="C597" s="197"/>
      <c r="D597" s="247" t="s">
        <v>360</v>
      </c>
      <c r="E597" s="240">
        <v>199560000</v>
      </c>
      <c r="F597" s="246">
        <v>84218750</v>
      </c>
      <c r="G597" s="197"/>
    </row>
    <row r="598" spans="3:7" s="36" customFormat="1" ht="15.75">
      <c r="C598" s="197"/>
      <c r="D598" s="247" t="s">
        <v>457</v>
      </c>
      <c r="E598" s="240">
        <v>0</v>
      </c>
      <c r="F598" s="246">
        <v>287100</v>
      </c>
      <c r="G598" s="197"/>
    </row>
    <row r="599" spans="3:7" s="36" customFormat="1" ht="15.75">
      <c r="C599" s="197"/>
      <c r="D599" s="247" t="s">
        <v>361</v>
      </c>
      <c r="E599" s="240">
        <v>440000</v>
      </c>
      <c r="F599" s="246">
        <v>916000</v>
      </c>
      <c r="G599" s="197"/>
    </row>
    <row r="600" spans="3:7" s="36" customFormat="1" ht="15.75">
      <c r="C600" s="197"/>
      <c r="D600" s="247" t="s">
        <v>362</v>
      </c>
      <c r="E600" s="240">
        <v>432000</v>
      </c>
      <c r="F600" s="246"/>
      <c r="G600" s="197"/>
    </row>
    <row r="601" spans="3:7" s="36" customFormat="1" ht="15.75">
      <c r="C601" s="197"/>
      <c r="D601" s="247" t="s">
        <v>454</v>
      </c>
      <c r="E601" s="240"/>
      <c r="F601" s="246"/>
      <c r="G601" s="197"/>
    </row>
    <row r="602" spans="3:7" s="36" customFormat="1" ht="27" customHeight="1">
      <c r="C602" s="197"/>
      <c r="D602" s="247" t="s">
        <v>455</v>
      </c>
      <c r="E602" s="240"/>
      <c r="F602" s="246"/>
      <c r="G602" s="197"/>
    </row>
    <row r="603" spans="3:7" s="36" customFormat="1" ht="27" customHeight="1">
      <c r="C603" s="197"/>
      <c r="D603" s="247" t="s">
        <v>456</v>
      </c>
      <c r="E603" s="240"/>
      <c r="F603" s="246"/>
      <c r="G603" s="197"/>
    </row>
    <row r="604" spans="3:7" s="36" customFormat="1" ht="47.25">
      <c r="C604" s="197"/>
      <c r="D604" s="251" t="s">
        <v>363</v>
      </c>
      <c r="E604" s="249">
        <v>126932318</v>
      </c>
      <c r="F604" s="249">
        <f>SUM(F605:F610)</f>
        <v>7770000</v>
      </c>
      <c r="G604" s="197"/>
    </row>
    <row r="605" spans="3:7" s="36" customFormat="1" ht="15.75">
      <c r="C605" s="197"/>
      <c r="D605" s="247" t="s">
        <v>364</v>
      </c>
      <c r="E605" s="240">
        <v>81169568</v>
      </c>
      <c r="F605" s="241">
        <v>7770000</v>
      </c>
      <c r="G605" s="197"/>
    </row>
    <row r="606" spans="3:7" s="36" customFormat="1" ht="15.75">
      <c r="C606" s="197"/>
      <c r="D606" s="247" t="s">
        <v>365</v>
      </c>
      <c r="E606" s="240">
        <v>16810100</v>
      </c>
      <c r="F606" s="241">
        <v>0</v>
      </c>
      <c r="G606" s="197"/>
    </row>
    <row r="607" spans="3:7" s="36" customFormat="1" ht="15.75">
      <c r="C607" s="197"/>
      <c r="D607" s="247" t="s">
        <v>361</v>
      </c>
      <c r="E607" s="240">
        <v>3508800</v>
      </c>
      <c r="F607" s="241"/>
      <c r="G607" s="197"/>
    </row>
    <row r="608" spans="3:7" s="36" customFormat="1" ht="31.5">
      <c r="C608" s="197"/>
      <c r="D608" s="245" t="s">
        <v>366</v>
      </c>
      <c r="E608" s="240">
        <v>19442500</v>
      </c>
      <c r="F608" s="241"/>
      <c r="G608" s="197"/>
    </row>
    <row r="609" spans="3:7" s="36" customFormat="1" ht="31.5">
      <c r="C609" s="197"/>
      <c r="D609" s="245" t="s">
        <v>367</v>
      </c>
      <c r="E609" s="240">
        <v>3324000</v>
      </c>
      <c r="F609" s="241"/>
      <c r="G609" s="197"/>
    </row>
    <row r="610" spans="3:7" s="36" customFormat="1" ht="31.5">
      <c r="C610" s="197"/>
      <c r="D610" s="245" t="s">
        <v>368</v>
      </c>
      <c r="E610" s="240">
        <v>2677350</v>
      </c>
      <c r="F610" s="241"/>
      <c r="G610" s="197"/>
    </row>
    <row r="611" spans="3:7" s="36" customFormat="1" ht="15.75">
      <c r="C611" s="197"/>
      <c r="D611" s="253" t="s">
        <v>369</v>
      </c>
      <c r="E611" s="249">
        <v>39200000</v>
      </c>
      <c r="F611" s="252">
        <f>SUM(F612:F613)</f>
        <v>7760000</v>
      </c>
      <c r="G611" s="197"/>
    </row>
    <row r="612" spans="3:7" s="36" customFormat="1" ht="31.5">
      <c r="C612" s="197"/>
      <c r="D612" s="245" t="s">
        <v>370</v>
      </c>
      <c r="E612" s="240">
        <v>15200000</v>
      </c>
      <c r="F612" s="241">
        <v>1760000</v>
      </c>
      <c r="G612" s="197"/>
    </row>
    <row r="613" spans="3:7" s="36" customFormat="1" ht="47.25">
      <c r="C613" s="197"/>
      <c r="D613" s="245" t="s">
        <v>371</v>
      </c>
      <c r="E613" s="240">
        <v>24000000</v>
      </c>
      <c r="F613" s="241">
        <v>6000000</v>
      </c>
      <c r="G613" s="197"/>
    </row>
    <row r="614" spans="3:7" s="36" customFormat="1" ht="15.75">
      <c r="C614" s="197"/>
      <c r="D614" s="253" t="s">
        <v>372</v>
      </c>
      <c r="E614" s="240">
        <v>14100000</v>
      </c>
      <c r="F614" s="249">
        <f>SUM(F615:F616)</f>
        <v>2200000</v>
      </c>
      <c r="G614" s="197"/>
    </row>
    <row r="615" spans="3:7" s="36" customFormat="1" ht="15.75">
      <c r="C615" s="197"/>
      <c r="D615" s="245" t="s">
        <v>416</v>
      </c>
      <c r="E615" s="240">
        <v>1800000</v>
      </c>
      <c r="F615" s="241">
        <v>0</v>
      </c>
      <c r="G615" s="197"/>
    </row>
    <row r="616" spans="3:7" s="36" customFormat="1" ht="31.5">
      <c r="C616" s="197"/>
      <c r="D616" s="245" t="s">
        <v>370</v>
      </c>
      <c r="E616" s="240">
        <v>12300000</v>
      </c>
      <c r="F616" s="243">
        <v>2200000</v>
      </c>
      <c r="G616" s="197"/>
    </row>
    <row r="617" spans="3:7" s="36" customFormat="1" ht="31.5">
      <c r="C617" s="197"/>
      <c r="D617" s="251" t="s">
        <v>458</v>
      </c>
      <c r="E617" s="249">
        <v>430164400</v>
      </c>
      <c r="F617" s="252">
        <f>SUM(F618:F623)</f>
        <v>0</v>
      </c>
      <c r="G617" s="197"/>
    </row>
    <row r="618" spans="3:7" s="36" customFormat="1" ht="15.75">
      <c r="C618" s="197"/>
      <c r="D618" s="245" t="s">
        <v>442</v>
      </c>
      <c r="E618" s="240">
        <v>13702000</v>
      </c>
      <c r="F618" s="246"/>
      <c r="G618" s="197"/>
    </row>
    <row r="619" spans="3:7" s="36" customFormat="1" ht="47.25">
      <c r="C619" s="197"/>
      <c r="D619" s="245" t="s">
        <v>443</v>
      </c>
      <c r="E619" s="240">
        <v>6950000</v>
      </c>
      <c r="F619" s="246"/>
      <c r="G619" s="197"/>
    </row>
    <row r="620" spans="3:7" s="36" customFormat="1" ht="47.25">
      <c r="C620" s="197"/>
      <c r="D620" s="245" t="s">
        <v>444</v>
      </c>
      <c r="E620" s="240">
        <v>343129300</v>
      </c>
      <c r="F620" s="246"/>
      <c r="G620" s="197"/>
    </row>
    <row r="621" spans="3:7" s="36" customFormat="1" ht="47.25">
      <c r="C621" s="197"/>
      <c r="D621" s="245" t="s">
        <v>445</v>
      </c>
      <c r="E621" s="240">
        <v>29901000</v>
      </c>
      <c r="F621" s="246"/>
      <c r="G621" s="197"/>
    </row>
    <row r="622" spans="3:7" s="36" customFormat="1" ht="15.75">
      <c r="C622" s="197"/>
      <c r="D622" s="245" t="s">
        <v>446</v>
      </c>
      <c r="E622" s="240">
        <v>8279000</v>
      </c>
      <c r="F622" s="246"/>
      <c r="G622" s="197"/>
    </row>
    <row r="623" spans="3:7" s="36" customFormat="1" ht="15.75">
      <c r="C623" s="197"/>
      <c r="D623" s="245" t="s">
        <v>447</v>
      </c>
      <c r="E623" s="240">
        <v>28203100</v>
      </c>
      <c r="F623" s="246"/>
      <c r="G623" s="197"/>
    </row>
    <row r="624" spans="3:7" s="36" customFormat="1" ht="15.75">
      <c r="C624" s="197"/>
      <c r="D624" s="245" t="s">
        <v>459</v>
      </c>
      <c r="E624" s="240"/>
      <c r="F624" s="246"/>
      <c r="G624" s="197"/>
    </row>
    <row r="625" spans="3:7" s="36" customFormat="1" ht="48" customHeight="1">
      <c r="C625" s="197"/>
      <c r="D625" s="245" t="s">
        <v>460</v>
      </c>
      <c r="E625" s="240"/>
      <c r="F625" s="246"/>
      <c r="G625" s="197"/>
    </row>
    <row r="626" spans="3:7" s="36" customFormat="1" ht="48" customHeight="1">
      <c r="C626" s="197"/>
      <c r="D626" s="245" t="s">
        <v>461</v>
      </c>
      <c r="E626" s="240"/>
      <c r="F626" s="246"/>
      <c r="G626" s="197"/>
    </row>
    <row r="627" spans="3:7" s="36" customFormat="1" ht="48" customHeight="1">
      <c r="C627" s="197"/>
      <c r="D627" s="245" t="s">
        <v>474</v>
      </c>
      <c r="E627" s="240"/>
      <c r="F627" s="246"/>
      <c r="G627" s="197"/>
    </row>
    <row r="628" spans="3:7" s="36" customFormat="1" ht="31.5">
      <c r="C628" s="197"/>
      <c r="D628" s="251" t="s">
        <v>373</v>
      </c>
      <c r="E628" s="249">
        <v>76810000</v>
      </c>
      <c r="F628" s="249">
        <f>SUM(F629:F637)</f>
        <v>31975000</v>
      </c>
      <c r="G628" s="197"/>
    </row>
    <row r="629" spans="3:7" s="36" customFormat="1" ht="31.5">
      <c r="C629" s="197"/>
      <c r="D629" s="245" t="s">
        <v>374</v>
      </c>
      <c r="E629" s="240">
        <v>7000000</v>
      </c>
      <c r="F629" s="241"/>
      <c r="G629" s="197"/>
    </row>
    <row r="630" spans="3:7" s="36" customFormat="1" ht="28.5" customHeight="1">
      <c r="C630" s="197"/>
      <c r="D630" s="247" t="s">
        <v>375</v>
      </c>
      <c r="E630" s="240">
        <v>1750000</v>
      </c>
      <c r="F630" s="241"/>
      <c r="G630" s="197"/>
    </row>
    <row r="631" spans="3:7" s="36" customFormat="1" ht="31.5">
      <c r="C631" s="197"/>
      <c r="D631" s="245" t="s">
        <v>376</v>
      </c>
      <c r="E631" s="240">
        <v>3000000</v>
      </c>
      <c r="F631" s="241"/>
      <c r="G631" s="197"/>
    </row>
    <row r="632" spans="3:7" s="36" customFormat="1" ht="31.5">
      <c r="C632" s="197"/>
      <c r="D632" s="245" t="s">
        <v>377</v>
      </c>
      <c r="E632" s="240">
        <v>12000000</v>
      </c>
      <c r="F632" s="243">
        <v>7320000</v>
      </c>
      <c r="G632" s="197"/>
    </row>
    <row r="633" spans="3:7" s="36" customFormat="1" ht="31.5">
      <c r="C633" s="197"/>
      <c r="D633" s="245" t="s">
        <v>448</v>
      </c>
      <c r="E633" s="240">
        <v>800000</v>
      </c>
      <c r="F633" s="243">
        <v>400000</v>
      </c>
      <c r="G633" s="197"/>
    </row>
    <row r="634" spans="3:7" s="36" customFormat="1" ht="47.25">
      <c r="C634" s="197"/>
      <c r="D634" s="245" t="s">
        <v>378</v>
      </c>
      <c r="E634" s="240">
        <v>995000</v>
      </c>
      <c r="F634" s="241"/>
      <c r="G634" s="197"/>
    </row>
    <row r="635" spans="3:7" s="36" customFormat="1" ht="31.5">
      <c r="C635" s="197"/>
      <c r="D635" s="245" t="s">
        <v>379</v>
      </c>
      <c r="E635" s="240">
        <v>22360000</v>
      </c>
      <c r="F635" s="243">
        <v>9370000</v>
      </c>
      <c r="G635" s="197"/>
    </row>
    <row r="636" spans="3:7" s="36" customFormat="1" ht="31.5">
      <c r="C636" s="197"/>
      <c r="D636" s="245" t="s">
        <v>380</v>
      </c>
      <c r="E636" s="240">
        <v>23905000</v>
      </c>
      <c r="F636" s="243">
        <v>9885000</v>
      </c>
      <c r="G636" s="197"/>
    </row>
    <row r="637" spans="3:7" s="36" customFormat="1" ht="47.25">
      <c r="C637" s="197"/>
      <c r="D637" s="245" t="s">
        <v>381</v>
      </c>
      <c r="E637" s="240">
        <v>5000000</v>
      </c>
      <c r="F637" s="243">
        <v>5000000</v>
      </c>
      <c r="G637" s="197"/>
    </row>
    <row r="638" spans="3:7" s="36" customFormat="1" ht="31.5">
      <c r="C638" s="197"/>
      <c r="D638" s="251" t="s">
        <v>382</v>
      </c>
      <c r="E638" s="249">
        <v>262404996</v>
      </c>
      <c r="F638" s="254">
        <v>141320930</v>
      </c>
      <c r="G638" s="197"/>
    </row>
    <row r="639" spans="3:7" s="36" customFormat="1" ht="31.5">
      <c r="C639" s="197"/>
      <c r="D639" s="251" t="s">
        <v>462</v>
      </c>
      <c r="E639" s="249"/>
      <c r="F639" s="249"/>
      <c r="G639" s="197"/>
    </row>
    <row r="640" spans="3:7" s="36" customFormat="1" ht="31.5">
      <c r="C640" s="197"/>
      <c r="D640" s="245" t="s">
        <v>290</v>
      </c>
      <c r="E640" s="240"/>
      <c r="F640" s="249"/>
      <c r="G640" s="197"/>
    </row>
    <row r="641" spans="3:7" s="36" customFormat="1" ht="15.75">
      <c r="C641" s="197"/>
      <c r="D641" s="245" t="s">
        <v>291</v>
      </c>
      <c r="E641" s="240"/>
      <c r="F641" s="249"/>
      <c r="G641" s="197"/>
    </row>
    <row r="642" spans="3:7" s="36" customFormat="1" ht="15.75">
      <c r="C642" s="197"/>
      <c r="D642" s="245" t="s">
        <v>292</v>
      </c>
      <c r="E642" s="240"/>
      <c r="F642" s="243">
        <v>5060000</v>
      </c>
      <c r="G642" s="197"/>
    </row>
    <row r="643" spans="3:7" s="36" customFormat="1" ht="31.5">
      <c r="C643" s="197"/>
      <c r="D643" s="245" t="s">
        <v>295</v>
      </c>
      <c r="E643" s="240"/>
      <c r="F643" s="249"/>
      <c r="G643" s="197"/>
    </row>
    <row r="644" spans="3:7" s="36" customFormat="1" ht="31.5">
      <c r="C644" s="197"/>
      <c r="D644" s="245" t="s">
        <v>384</v>
      </c>
      <c r="E644" s="240"/>
      <c r="F644" s="249"/>
      <c r="G644" s="197"/>
    </row>
    <row r="645" spans="3:7" s="36" customFormat="1" ht="15.75">
      <c r="C645" s="197"/>
      <c r="D645" s="245" t="s">
        <v>359</v>
      </c>
      <c r="E645" s="240"/>
      <c r="F645" s="249"/>
      <c r="G645" s="197"/>
    </row>
    <row r="646" spans="3:7" s="36" customFormat="1" ht="15.75">
      <c r="C646" s="197"/>
      <c r="D646" s="245" t="s">
        <v>454</v>
      </c>
      <c r="E646" s="240"/>
      <c r="F646" s="249"/>
      <c r="G646" s="197"/>
    </row>
    <row r="647" spans="3:7" s="36" customFormat="1" ht="33" customHeight="1">
      <c r="C647" s="197"/>
      <c r="D647" s="245" t="s">
        <v>464</v>
      </c>
      <c r="E647" s="240"/>
      <c r="F647" s="249"/>
      <c r="G647" s="197"/>
    </row>
    <row r="648" spans="3:7" s="36" customFormat="1" ht="15.75">
      <c r="C648" s="197"/>
      <c r="D648" s="245" t="s">
        <v>456</v>
      </c>
      <c r="E648" s="240"/>
      <c r="F648" s="249"/>
      <c r="G648" s="197"/>
    </row>
    <row r="649" spans="3:7" s="36" customFormat="1" ht="15.75">
      <c r="C649" s="197"/>
      <c r="D649" s="245" t="s">
        <v>300</v>
      </c>
      <c r="E649" s="240"/>
      <c r="F649" s="249"/>
      <c r="G649" s="197"/>
    </row>
    <row r="650" spans="3:7" s="36" customFormat="1" ht="15.75">
      <c r="C650" s="197"/>
      <c r="D650" s="245" t="s">
        <v>302</v>
      </c>
      <c r="E650" s="240"/>
      <c r="F650" s="249"/>
      <c r="G650" s="197"/>
    </row>
    <row r="651" spans="3:7" s="36" customFormat="1" ht="15.75">
      <c r="C651" s="197"/>
      <c r="D651" s="245" t="s">
        <v>303</v>
      </c>
      <c r="E651" s="240"/>
      <c r="F651" s="249"/>
      <c r="G651" s="197"/>
    </row>
    <row r="652" spans="3:7" s="36" customFormat="1" ht="15.75">
      <c r="C652" s="197"/>
      <c r="D652" s="245" t="s">
        <v>307</v>
      </c>
      <c r="E652" s="240"/>
      <c r="F652" s="249"/>
      <c r="G652" s="197"/>
    </row>
    <row r="653" spans="3:7" s="36" customFormat="1" ht="63">
      <c r="C653" s="197"/>
      <c r="D653" s="251" t="s">
        <v>383</v>
      </c>
      <c r="E653" s="249">
        <v>166359496</v>
      </c>
      <c r="F653" s="254">
        <v>84465965</v>
      </c>
      <c r="G653" s="197"/>
    </row>
    <row r="654" spans="3:7" s="36" customFormat="1" ht="15.75">
      <c r="C654" s="197"/>
      <c r="D654" s="245" t="s">
        <v>399</v>
      </c>
      <c r="E654" s="240">
        <v>0</v>
      </c>
      <c r="F654" s="252">
        <v>0</v>
      </c>
      <c r="G654" s="197"/>
    </row>
    <row r="655" spans="3:7" s="36" customFormat="1" ht="15.75">
      <c r="C655" s="197"/>
      <c r="D655" s="245" t="s">
        <v>400</v>
      </c>
      <c r="E655" s="240">
        <v>0</v>
      </c>
      <c r="F655" s="252">
        <v>0</v>
      </c>
      <c r="G655" s="197"/>
    </row>
    <row r="656" spans="3:7" s="36" customFormat="1" ht="15.75">
      <c r="C656" s="197"/>
      <c r="D656" s="245" t="s">
        <v>291</v>
      </c>
      <c r="E656" s="240">
        <v>0</v>
      </c>
      <c r="F656" s="252">
        <v>0</v>
      </c>
      <c r="G656" s="197"/>
    </row>
    <row r="657" spans="3:7" s="36" customFormat="1" ht="47.25">
      <c r="C657" s="197"/>
      <c r="D657" s="245" t="s">
        <v>465</v>
      </c>
      <c r="E657" s="240">
        <v>0</v>
      </c>
      <c r="F657" s="257">
        <v>0</v>
      </c>
      <c r="G657" s="197"/>
    </row>
    <row r="658" spans="3:7" s="36" customFormat="1" ht="15.75">
      <c r="C658" s="197"/>
      <c r="D658" s="247" t="s">
        <v>292</v>
      </c>
      <c r="E658" s="240">
        <v>7360000</v>
      </c>
      <c r="F658" s="246"/>
      <c r="G658" s="197"/>
    </row>
    <row r="659" spans="3:7" s="36" customFormat="1" ht="31.5">
      <c r="C659" s="197"/>
      <c r="D659" s="247" t="s">
        <v>295</v>
      </c>
      <c r="E659" s="240"/>
      <c r="F659" s="246"/>
      <c r="G659" s="197"/>
    </row>
    <row r="660" spans="3:7" s="36" customFormat="1" ht="35.25" customHeight="1">
      <c r="C660" s="197"/>
      <c r="D660" s="245" t="s">
        <v>384</v>
      </c>
      <c r="E660" s="240">
        <v>17900000</v>
      </c>
      <c r="F660" s="246"/>
      <c r="G660" s="197"/>
    </row>
    <row r="661" spans="3:7" s="36" customFormat="1" ht="35.25" customHeight="1">
      <c r="C661" s="197"/>
      <c r="D661" s="245" t="s">
        <v>402</v>
      </c>
      <c r="E661" s="240"/>
      <c r="F661" s="246"/>
      <c r="G661" s="197"/>
    </row>
    <row r="662" spans="3:7" s="36" customFormat="1" ht="15.75">
      <c r="C662" s="197"/>
      <c r="D662" s="247" t="s">
        <v>360</v>
      </c>
      <c r="E662" s="240">
        <v>38880000</v>
      </c>
      <c r="F662" s="243">
        <v>79405965</v>
      </c>
      <c r="G662" s="197"/>
    </row>
    <row r="663" spans="3:7" s="36" customFormat="1" ht="15.75">
      <c r="C663" s="197"/>
      <c r="D663" s="247" t="s">
        <v>413</v>
      </c>
      <c r="E663" s="240"/>
      <c r="F663" s="246"/>
      <c r="G663" s="197"/>
    </row>
    <row r="664" spans="3:7" s="36" customFormat="1" ht="15.75">
      <c r="C664" s="197"/>
      <c r="D664" s="247" t="s">
        <v>300</v>
      </c>
      <c r="E664" s="240"/>
      <c r="F664" s="246"/>
      <c r="G664" s="197"/>
    </row>
    <row r="665" spans="3:7" s="36" customFormat="1" ht="15.75">
      <c r="C665" s="197"/>
      <c r="D665" s="247" t="s">
        <v>302</v>
      </c>
      <c r="E665" s="240"/>
      <c r="F665" s="246"/>
      <c r="G665" s="197"/>
    </row>
    <row r="666" spans="3:7" s="36" customFormat="1" ht="15.75">
      <c r="C666" s="197"/>
      <c r="D666" s="247" t="s">
        <v>303</v>
      </c>
      <c r="E666" s="240"/>
      <c r="F666" s="246"/>
      <c r="G666" s="197"/>
    </row>
    <row r="667" spans="3:7" s="36" customFormat="1" ht="28.5" customHeight="1">
      <c r="C667" s="197"/>
      <c r="D667" s="247" t="s">
        <v>466</v>
      </c>
      <c r="E667" s="240"/>
      <c r="F667" s="246"/>
      <c r="G667" s="197"/>
    </row>
    <row r="668" spans="3:7" s="36" customFormat="1" ht="31.5">
      <c r="C668" s="197"/>
      <c r="D668" s="247" t="s">
        <v>467</v>
      </c>
      <c r="E668" s="240"/>
      <c r="F668" s="246"/>
      <c r="G668" s="197"/>
    </row>
    <row r="669" spans="3:7" s="36" customFormat="1" ht="31.5">
      <c r="C669" s="197"/>
      <c r="D669" s="247" t="s">
        <v>392</v>
      </c>
      <c r="E669" s="240"/>
      <c r="F669" s="246"/>
      <c r="G669" s="197"/>
    </row>
    <row r="670" spans="3:7" s="36" customFormat="1" ht="15.75">
      <c r="C670" s="197"/>
      <c r="D670" s="247" t="s">
        <v>307</v>
      </c>
      <c r="E670" s="240"/>
      <c r="F670" s="246"/>
      <c r="G670" s="197"/>
    </row>
    <row r="671" spans="3:7" s="36" customFormat="1" ht="15.75">
      <c r="C671" s="197"/>
      <c r="D671" s="247" t="s">
        <v>414</v>
      </c>
      <c r="E671" s="240"/>
      <c r="F671" s="246"/>
      <c r="G671" s="197"/>
    </row>
    <row r="672" spans="3:7" s="36" customFormat="1" ht="31.5">
      <c r="C672" s="197"/>
      <c r="D672" s="247" t="s">
        <v>392</v>
      </c>
      <c r="E672" s="240">
        <v>102219496</v>
      </c>
      <c r="F672" s="246">
        <v>102219496</v>
      </c>
      <c r="G672" s="197"/>
    </row>
    <row r="673" spans="3:7" s="36" customFormat="1" ht="31.5">
      <c r="C673" s="197"/>
      <c r="D673" s="251" t="s">
        <v>385</v>
      </c>
      <c r="E673" s="249">
        <v>2405000</v>
      </c>
      <c r="F673" s="254">
        <v>3092150</v>
      </c>
      <c r="G673" s="197"/>
    </row>
    <row r="674" spans="3:7" s="36" customFormat="1" ht="15.75">
      <c r="C674" s="197"/>
      <c r="D674" s="245" t="s">
        <v>291</v>
      </c>
      <c r="E674" s="240">
        <v>565000</v>
      </c>
      <c r="F674" s="243">
        <v>2302200</v>
      </c>
      <c r="G674" s="197"/>
    </row>
    <row r="675" spans="3:7" s="36" customFormat="1" ht="15.75">
      <c r="C675" s="197"/>
      <c r="D675" s="245" t="s">
        <v>500</v>
      </c>
      <c r="E675" s="240"/>
      <c r="F675" s="243">
        <v>789950</v>
      </c>
      <c r="G675" s="197"/>
    </row>
    <row r="676" spans="3:7" s="36" customFormat="1" ht="15.75">
      <c r="C676" s="197"/>
      <c r="D676" s="247" t="s">
        <v>292</v>
      </c>
      <c r="E676" s="240">
        <v>1840000</v>
      </c>
      <c r="F676" s="241"/>
      <c r="G676" s="197"/>
    </row>
    <row r="677" spans="3:7" s="36" customFormat="1" ht="31.5">
      <c r="C677" s="197"/>
      <c r="D677" s="251" t="s">
        <v>386</v>
      </c>
      <c r="E677" s="249">
        <v>93640500</v>
      </c>
      <c r="F677" s="256">
        <f>SUM(F678:F688)</f>
        <v>53762815</v>
      </c>
      <c r="G677" s="197"/>
    </row>
    <row r="678" spans="3:7" s="36" customFormat="1" ht="31.5">
      <c r="C678" s="197"/>
      <c r="D678" s="245" t="s">
        <v>290</v>
      </c>
      <c r="E678" s="240">
        <v>900000</v>
      </c>
      <c r="F678" s="246"/>
      <c r="G678" s="197"/>
    </row>
    <row r="679" spans="3:7" s="36" customFormat="1" ht="15.75">
      <c r="C679" s="197"/>
      <c r="D679" s="245" t="s">
        <v>291</v>
      </c>
      <c r="E679" s="240">
        <v>15741000</v>
      </c>
      <c r="F679" s="242">
        <v>12107815</v>
      </c>
      <c r="G679" s="197"/>
    </row>
    <row r="680" spans="3:7" s="36" customFormat="1" ht="15.75">
      <c r="C680" s="197"/>
      <c r="D680" s="247" t="s">
        <v>292</v>
      </c>
      <c r="E680" s="240">
        <v>13260000</v>
      </c>
      <c r="F680" s="242">
        <v>13420000</v>
      </c>
      <c r="G680" s="197"/>
    </row>
    <row r="681" spans="3:7" s="36" customFormat="1" ht="15.75">
      <c r="C681" s="197"/>
      <c r="D681" s="247" t="s">
        <v>387</v>
      </c>
      <c r="E681" s="240">
        <v>23182500</v>
      </c>
      <c r="F681" s="242">
        <v>7500000</v>
      </c>
      <c r="G681" s="197"/>
    </row>
    <row r="682" spans="3:7" s="36" customFormat="1" ht="31.5">
      <c r="C682" s="197"/>
      <c r="D682" s="247" t="s">
        <v>295</v>
      </c>
      <c r="E682" s="240">
        <v>3000000</v>
      </c>
      <c r="F682" s="246"/>
      <c r="G682" s="197"/>
    </row>
    <row r="683" spans="3:7" s="36" customFormat="1" ht="15.75">
      <c r="C683" s="197"/>
      <c r="D683" s="247" t="s">
        <v>359</v>
      </c>
      <c r="E683" s="240">
        <v>30372000</v>
      </c>
      <c r="F683" s="242">
        <v>13535000</v>
      </c>
      <c r="G683" s="197"/>
    </row>
    <row r="684" spans="3:7" s="36" customFormat="1" ht="15.75">
      <c r="C684" s="197"/>
      <c r="D684" s="245" t="s">
        <v>454</v>
      </c>
      <c r="E684" s="240"/>
      <c r="F684" s="246"/>
      <c r="G684" s="197"/>
    </row>
    <row r="685" spans="3:7" s="36" customFormat="1" ht="15.75">
      <c r="C685" s="197"/>
      <c r="D685" s="245" t="s">
        <v>464</v>
      </c>
      <c r="E685" s="240"/>
      <c r="F685" s="246"/>
      <c r="G685" s="197"/>
    </row>
    <row r="686" spans="3:7" s="36" customFormat="1" ht="15.75">
      <c r="C686" s="197"/>
      <c r="D686" s="245" t="s">
        <v>456</v>
      </c>
      <c r="E686" s="240"/>
      <c r="F686" s="246"/>
      <c r="G686" s="197"/>
    </row>
    <row r="687" spans="3:7" s="36" customFormat="1" ht="15.75">
      <c r="C687" s="197"/>
      <c r="D687" s="247" t="s">
        <v>403</v>
      </c>
      <c r="E687" s="240">
        <v>375000</v>
      </c>
      <c r="F687" s="246"/>
      <c r="G687" s="197"/>
    </row>
    <row r="688" spans="3:7" s="36" customFormat="1" ht="15.75">
      <c r="C688" s="197"/>
      <c r="D688" s="247" t="s">
        <v>307</v>
      </c>
      <c r="E688" s="240">
        <v>6810000</v>
      </c>
      <c r="F688" s="243">
        <v>7200000</v>
      </c>
      <c r="G688" s="197"/>
    </row>
    <row r="689" spans="3:7" s="36" customFormat="1" ht="31.5">
      <c r="C689" s="197"/>
      <c r="D689" s="253" t="s">
        <v>468</v>
      </c>
      <c r="E689" s="249"/>
      <c r="F689" s="241"/>
      <c r="G689" s="197"/>
    </row>
    <row r="690" spans="3:7" s="36" customFormat="1" ht="15.75">
      <c r="C690" s="197"/>
      <c r="D690" s="247" t="s">
        <v>401</v>
      </c>
      <c r="E690" s="240">
        <v>0</v>
      </c>
      <c r="F690" s="241">
        <v>0</v>
      </c>
      <c r="G690" s="197"/>
    </row>
    <row r="691" spans="3:7" s="36" customFormat="1" ht="31.5">
      <c r="C691" s="197"/>
      <c r="D691" s="247" t="s">
        <v>290</v>
      </c>
      <c r="E691" s="240">
        <v>0</v>
      </c>
      <c r="F691" s="241">
        <v>0</v>
      </c>
      <c r="G691" s="197"/>
    </row>
    <row r="692" spans="3:7" s="36" customFormat="1" ht="28.5" customHeight="1">
      <c r="C692" s="197"/>
      <c r="D692" s="247" t="s">
        <v>291</v>
      </c>
      <c r="E692" s="240">
        <v>0</v>
      </c>
      <c r="F692" s="241">
        <v>0</v>
      </c>
      <c r="G692" s="197"/>
    </row>
    <row r="693" spans="3:7" s="36" customFormat="1" ht="15.75">
      <c r="C693" s="197"/>
      <c r="D693" s="247" t="s">
        <v>292</v>
      </c>
      <c r="E693" s="240">
        <v>0</v>
      </c>
      <c r="F693" s="241">
        <v>0</v>
      </c>
      <c r="G693" s="197"/>
    </row>
    <row r="694" spans="3:7" s="36" customFormat="1" ht="31.5">
      <c r="C694" s="197"/>
      <c r="D694" s="247" t="s">
        <v>295</v>
      </c>
      <c r="E694" s="240">
        <v>0</v>
      </c>
      <c r="F694" s="241">
        <v>0</v>
      </c>
      <c r="G694" s="197"/>
    </row>
    <row r="695" spans="3:7" s="36" customFormat="1" ht="31.5">
      <c r="C695" s="197"/>
      <c r="D695" s="247" t="s">
        <v>384</v>
      </c>
      <c r="E695" s="240">
        <v>0</v>
      </c>
      <c r="F695" s="241">
        <v>0</v>
      </c>
      <c r="G695" s="197"/>
    </row>
    <row r="696" spans="3:7" s="36" customFormat="1" ht="15.75">
      <c r="C696" s="197"/>
      <c r="D696" s="247" t="s">
        <v>296</v>
      </c>
      <c r="E696" s="240">
        <v>0</v>
      </c>
      <c r="F696" s="241">
        <v>0</v>
      </c>
      <c r="G696" s="197"/>
    </row>
    <row r="697" spans="3:7" s="36" customFormat="1" ht="15.75">
      <c r="C697" s="197"/>
      <c r="D697" s="247" t="s">
        <v>299</v>
      </c>
      <c r="E697" s="240">
        <v>0</v>
      </c>
      <c r="F697" s="241">
        <v>0</v>
      </c>
      <c r="G697" s="197"/>
    </row>
    <row r="698" spans="3:7" s="36" customFormat="1" ht="28.5" customHeight="1">
      <c r="C698" s="197"/>
      <c r="D698" s="247" t="s">
        <v>469</v>
      </c>
      <c r="E698" s="240">
        <v>0</v>
      </c>
      <c r="F698" s="241">
        <v>0</v>
      </c>
      <c r="G698" s="197"/>
    </row>
    <row r="699" spans="3:7" s="36" customFormat="1" ht="15.75">
      <c r="C699" s="197"/>
      <c r="D699" s="247" t="s">
        <v>419</v>
      </c>
      <c r="E699" s="240">
        <v>0</v>
      </c>
      <c r="F699" s="241">
        <v>0</v>
      </c>
      <c r="G699" s="197"/>
    </row>
    <row r="700" spans="3:7" s="36" customFormat="1" ht="15.75">
      <c r="C700" s="197"/>
      <c r="D700" s="247" t="s">
        <v>300</v>
      </c>
      <c r="E700" s="240">
        <v>0</v>
      </c>
      <c r="F700" s="241">
        <v>0</v>
      </c>
      <c r="G700" s="197"/>
    </row>
    <row r="701" spans="3:7" s="36" customFormat="1" ht="15.75">
      <c r="C701" s="197"/>
      <c r="D701" s="247" t="s">
        <v>302</v>
      </c>
      <c r="E701" s="240">
        <v>0</v>
      </c>
      <c r="F701" s="241">
        <v>0</v>
      </c>
      <c r="G701" s="197"/>
    </row>
    <row r="702" spans="3:7" s="36" customFormat="1" ht="15.75">
      <c r="C702" s="197"/>
      <c r="D702" s="247" t="s">
        <v>303</v>
      </c>
      <c r="E702" s="240">
        <v>0</v>
      </c>
      <c r="F702" s="241">
        <v>0</v>
      </c>
      <c r="G702" s="197"/>
    </row>
    <row r="703" spans="3:7" s="36" customFormat="1" ht="15.75">
      <c r="C703" s="197"/>
      <c r="D703" s="247" t="s">
        <v>307</v>
      </c>
      <c r="E703" s="240">
        <v>0</v>
      </c>
      <c r="F703" s="241">
        <v>0</v>
      </c>
      <c r="G703" s="197"/>
    </row>
    <row r="704" spans="3:7" s="36" customFormat="1" ht="31.5">
      <c r="C704" s="197">
        <v>3</v>
      </c>
      <c r="D704" s="251" t="s">
        <v>388</v>
      </c>
      <c r="E704" s="249">
        <v>3602808513</v>
      </c>
      <c r="F704" s="254">
        <v>1293076588</v>
      </c>
      <c r="G704" s="197"/>
    </row>
    <row r="705" spans="3:7" s="36" customFormat="1" ht="31.5">
      <c r="C705" s="197"/>
      <c r="D705" s="251" t="s">
        <v>389</v>
      </c>
      <c r="E705" s="240">
        <v>23574000</v>
      </c>
      <c r="F705" s="254">
        <v>14695000</v>
      </c>
      <c r="G705" s="197"/>
    </row>
    <row r="706" spans="3:7" s="36" customFormat="1" ht="15.75">
      <c r="C706" s="197"/>
      <c r="D706" s="247" t="s">
        <v>292</v>
      </c>
      <c r="E706" s="240">
        <v>23574000</v>
      </c>
      <c r="F706" s="243">
        <v>14695000</v>
      </c>
      <c r="G706" s="197"/>
    </row>
    <row r="707" spans="3:7" s="36" customFormat="1" ht="47.25">
      <c r="C707" s="197"/>
      <c r="D707" s="251" t="s">
        <v>390</v>
      </c>
      <c r="E707" s="240">
        <v>49362000</v>
      </c>
      <c r="F707" s="249">
        <f>SUM(F708:F713)</f>
        <v>66363000</v>
      </c>
      <c r="G707" s="197"/>
    </row>
    <row r="708" spans="3:7" s="36" customFormat="1" ht="15.75">
      <c r="C708" s="197"/>
      <c r="D708" s="245" t="s">
        <v>291</v>
      </c>
      <c r="E708" s="240">
        <v>1345000</v>
      </c>
      <c r="F708" s="243">
        <v>4653000</v>
      </c>
      <c r="G708" s="197"/>
    </row>
    <row r="709" spans="3:7" s="36" customFormat="1" ht="15.75">
      <c r="C709" s="197"/>
      <c r="D709" s="247" t="s">
        <v>292</v>
      </c>
      <c r="E709" s="240">
        <v>21597000</v>
      </c>
      <c r="F709" s="243">
        <v>32790000</v>
      </c>
      <c r="G709" s="197"/>
    </row>
    <row r="710" spans="3:7" s="36" customFormat="1" ht="31.5">
      <c r="C710" s="197"/>
      <c r="D710" s="245" t="s">
        <v>295</v>
      </c>
      <c r="E710" s="240">
        <v>5000000</v>
      </c>
      <c r="F710" s="243">
        <v>4850000</v>
      </c>
      <c r="G710" s="197"/>
    </row>
    <row r="711" spans="3:7" s="36" customFormat="1" ht="15.75">
      <c r="C711" s="197"/>
      <c r="D711" s="247" t="s">
        <v>303</v>
      </c>
      <c r="E711" s="240">
        <v>600000</v>
      </c>
      <c r="F711" s="241"/>
      <c r="G711" s="197"/>
    </row>
    <row r="712" spans="3:7" s="36" customFormat="1" ht="15.75">
      <c r="C712" s="197"/>
      <c r="D712" s="247" t="s">
        <v>501</v>
      </c>
      <c r="E712" s="240">
        <v>750000</v>
      </c>
      <c r="F712" s="243">
        <v>2500000</v>
      </c>
      <c r="G712" s="197"/>
    </row>
    <row r="713" spans="3:7" s="36" customFormat="1" ht="15.75">
      <c r="C713" s="197"/>
      <c r="D713" s="247" t="s">
        <v>307</v>
      </c>
      <c r="E713" s="240">
        <v>20070000</v>
      </c>
      <c r="F713" s="243">
        <v>21570000</v>
      </c>
      <c r="G713" s="197"/>
    </row>
    <row r="714" spans="3:7" s="36" customFormat="1" ht="15.75">
      <c r="C714" s="197"/>
      <c r="D714" s="251" t="s">
        <v>391</v>
      </c>
      <c r="E714" s="249">
        <v>1283399425</v>
      </c>
      <c r="F714" s="249">
        <f>SUM(F715:F725)</f>
        <v>288058238</v>
      </c>
      <c r="G714" s="197"/>
    </row>
    <row r="715" spans="3:7" s="36" customFormat="1" ht="15.75">
      <c r="C715" s="197"/>
      <c r="D715" s="247" t="s">
        <v>342</v>
      </c>
      <c r="E715" s="240">
        <v>43100000</v>
      </c>
      <c r="F715" s="243">
        <v>21000000</v>
      </c>
      <c r="G715" s="197"/>
    </row>
    <row r="716" spans="3:7" s="36" customFormat="1" ht="49.5" customHeight="1">
      <c r="C716" s="197"/>
      <c r="D716" s="245" t="s">
        <v>392</v>
      </c>
      <c r="E716" s="240">
        <v>223809000</v>
      </c>
      <c r="F716" s="243">
        <v>1500000</v>
      </c>
      <c r="G716" s="197"/>
    </row>
    <row r="717" spans="3:7" s="36" customFormat="1" ht="31.5">
      <c r="C717" s="197"/>
      <c r="D717" s="245" t="s">
        <v>393</v>
      </c>
      <c r="E717" s="240">
        <v>15875330</v>
      </c>
      <c r="F717" s="246"/>
      <c r="G717" s="197"/>
    </row>
    <row r="718" spans="3:7" s="36" customFormat="1" ht="47.25">
      <c r="C718" s="197"/>
      <c r="D718" s="245" t="s">
        <v>449</v>
      </c>
      <c r="E718" s="240">
        <v>98066000</v>
      </c>
      <c r="F718" s="243">
        <v>202558238</v>
      </c>
      <c r="G718" s="197"/>
    </row>
    <row r="719" spans="3:7" s="36" customFormat="1" ht="31.5">
      <c r="C719" s="197"/>
      <c r="D719" s="245" t="s">
        <v>450</v>
      </c>
      <c r="E719" s="240">
        <v>489532000</v>
      </c>
      <c r="F719" s="246"/>
      <c r="G719" s="197"/>
    </row>
    <row r="720" spans="3:7" s="36" customFormat="1" ht="15.75">
      <c r="C720" s="197"/>
      <c r="D720" s="245" t="s">
        <v>436</v>
      </c>
      <c r="E720" s="240">
        <v>24750000</v>
      </c>
      <c r="F720" s="241"/>
      <c r="G720" s="197"/>
    </row>
    <row r="721" spans="3:7" s="36" customFormat="1" ht="15.75">
      <c r="C721" s="197"/>
      <c r="D721" s="245" t="s">
        <v>451</v>
      </c>
      <c r="E721" s="240">
        <v>53600000</v>
      </c>
      <c r="F721" s="241"/>
      <c r="G721" s="197"/>
    </row>
    <row r="722" spans="3:7" s="36" customFormat="1" ht="15.75">
      <c r="C722" s="197"/>
      <c r="D722" s="247" t="s">
        <v>394</v>
      </c>
      <c r="E722" s="240">
        <v>50000000</v>
      </c>
      <c r="F722" s="243">
        <v>63000000</v>
      </c>
      <c r="G722" s="197"/>
    </row>
    <row r="723" spans="3:7" s="36" customFormat="1" ht="15.75">
      <c r="C723" s="197"/>
      <c r="D723" s="245" t="s">
        <v>395</v>
      </c>
      <c r="E723" s="240">
        <v>0</v>
      </c>
      <c r="F723" s="241">
        <v>0</v>
      </c>
      <c r="G723" s="197"/>
    </row>
    <row r="724" spans="3:7" s="36" customFormat="1" ht="15.75">
      <c r="C724" s="197"/>
      <c r="D724" s="247" t="s">
        <v>396</v>
      </c>
      <c r="E724" s="240">
        <v>238970670</v>
      </c>
      <c r="F724" s="241"/>
      <c r="G724" s="197"/>
    </row>
    <row r="725" spans="3:7" s="36" customFormat="1" ht="15.75">
      <c r="C725" s="197"/>
      <c r="D725" s="247" t="s">
        <v>397</v>
      </c>
      <c r="E725" s="240">
        <v>45696425</v>
      </c>
      <c r="F725" s="241"/>
      <c r="G725" s="197"/>
    </row>
    <row r="726" spans="3:7" s="36" customFormat="1" ht="15.75">
      <c r="C726" s="197"/>
      <c r="D726" s="253" t="s">
        <v>398</v>
      </c>
      <c r="E726" s="249">
        <v>1864925838</v>
      </c>
      <c r="F726" s="256">
        <f>SUM(F727:F757)</f>
        <v>799125900</v>
      </c>
      <c r="G726" s="197"/>
    </row>
    <row r="727" spans="3:7" s="36" customFormat="1" ht="15.75">
      <c r="C727" s="197"/>
      <c r="D727" s="247" t="s">
        <v>344</v>
      </c>
      <c r="E727" s="240">
        <v>0</v>
      </c>
      <c r="F727" s="241">
        <v>0</v>
      </c>
      <c r="G727" s="197"/>
    </row>
    <row r="728" spans="3:7" s="36" customFormat="1" ht="15.75">
      <c r="C728" s="197"/>
      <c r="D728" s="247" t="s">
        <v>399</v>
      </c>
      <c r="E728" s="240">
        <v>104289838</v>
      </c>
      <c r="F728" s="241"/>
      <c r="G728" s="197"/>
    </row>
    <row r="729" spans="3:7" s="36" customFormat="1" ht="15.75">
      <c r="C729" s="197"/>
      <c r="D729" s="247" t="s">
        <v>400</v>
      </c>
      <c r="E729" s="240">
        <v>20000000</v>
      </c>
      <c r="F729" s="241"/>
      <c r="G729" s="197"/>
    </row>
    <row r="730" spans="3:7" s="36" customFormat="1" ht="15.75">
      <c r="C730" s="197"/>
      <c r="D730" s="247" t="s">
        <v>401</v>
      </c>
      <c r="E730" s="240">
        <v>660000</v>
      </c>
      <c r="F730" s="241"/>
      <c r="G730" s="197"/>
    </row>
    <row r="731" spans="3:7" s="36" customFormat="1" ht="31.5">
      <c r="C731" s="197"/>
      <c r="D731" s="245" t="s">
        <v>290</v>
      </c>
      <c r="E731" s="240">
        <v>19120000</v>
      </c>
      <c r="F731" s="246"/>
      <c r="G731" s="197"/>
    </row>
    <row r="732" spans="3:7" s="36" customFormat="1" ht="15.75">
      <c r="C732" s="197"/>
      <c r="D732" s="245" t="s">
        <v>291</v>
      </c>
      <c r="E732" s="240">
        <v>15035500</v>
      </c>
      <c r="F732" s="243">
        <v>7125000</v>
      </c>
      <c r="G732" s="197"/>
    </row>
    <row r="733" spans="3:7" s="36" customFormat="1" ht="47.25">
      <c r="C733" s="197"/>
      <c r="D733" s="245" t="s">
        <v>449</v>
      </c>
      <c r="E733" s="240"/>
      <c r="F733" s="243">
        <v>43420000</v>
      </c>
      <c r="G733" s="197"/>
    </row>
    <row r="734" spans="3:7" s="36" customFormat="1" ht="31.5">
      <c r="C734" s="197"/>
      <c r="D734" s="245" t="s">
        <v>412</v>
      </c>
      <c r="E734" s="240">
        <v>1650000</v>
      </c>
      <c r="F734" s="243">
        <v>63151900</v>
      </c>
      <c r="G734" s="197"/>
    </row>
    <row r="735" spans="3:7" s="36" customFormat="1" ht="15.75">
      <c r="C735" s="197"/>
      <c r="D735" s="247" t="s">
        <v>292</v>
      </c>
      <c r="E735" s="240">
        <v>397058000</v>
      </c>
      <c r="F735" s="243">
        <v>218119000</v>
      </c>
      <c r="G735" s="197"/>
    </row>
    <row r="736" spans="3:7" s="36" customFormat="1" ht="15.75">
      <c r="C736" s="197"/>
      <c r="D736" s="247" t="s">
        <v>470</v>
      </c>
      <c r="E736" s="240"/>
      <c r="F736" s="241"/>
      <c r="G736" s="197"/>
    </row>
    <row r="737" spans="3:7" s="36" customFormat="1" ht="31.5">
      <c r="C737" s="197"/>
      <c r="D737" s="245" t="s">
        <v>295</v>
      </c>
      <c r="E737" s="240">
        <v>37800000</v>
      </c>
      <c r="F737" s="243">
        <v>8000000</v>
      </c>
      <c r="G737" s="197"/>
    </row>
    <row r="738" spans="3:7" s="36" customFormat="1" ht="31.5">
      <c r="C738" s="197"/>
      <c r="D738" s="245" t="s">
        <v>384</v>
      </c>
      <c r="E738" s="240">
        <v>498592000</v>
      </c>
      <c r="F738" s="243">
        <v>124750000</v>
      </c>
      <c r="G738" s="197"/>
    </row>
    <row r="739" spans="3:7" s="36" customFormat="1" ht="31.5">
      <c r="C739" s="197"/>
      <c r="D739" s="245" t="s">
        <v>402</v>
      </c>
      <c r="E739" s="240">
        <v>108000000</v>
      </c>
      <c r="F739" s="243">
        <v>60000000</v>
      </c>
      <c r="G739" s="197"/>
    </row>
    <row r="740" spans="3:7" s="36" customFormat="1" ht="15.75">
      <c r="C740" s="197"/>
      <c r="D740" s="247" t="s">
        <v>296</v>
      </c>
      <c r="E740" s="240">
        <v>23000000</v>
      </c>
      <c r="F740" s="243">
        <v>800000</v>
      </c>
      <c r="G740" s="197"/>
    </row>
    <row r="741" spans="3:7" s="36" customFormat="1" ht="15.75">
      <c r="C741" s="197"/>
      <c r="D741" s="247" t="s">
        <v>359</v>
      </c>
      <c r="E741" s="240">
        <v>199404000</v>
      </c>
      <c r="F741" s="243">
        <v>87705000</v>
      </c>
      <c r="G741" s="197"/>
    </row>
    <row r="742" spans="3:7" s="36" customFormat="1" ht="15.75">
      <c r="C742" s="197"/>
      <c r="D742" s="247" t="s">
        <v>360</v>
      </c>
      <c r="E742" s="240"/>
      <c r="F742" s="246"/>
      <c r="G742" s="197"/>
    </row>
    <row r="743" spans="3:7" s="36" customFormat="1" ht="15.75">
      <c r="C743" s="197"/>
      <c r="D743" s="247" t="s">
        <v>297</v>
      </c>
      <c r="E743" s="240"/>
      <c r="F743" s="246"/>
      <c r="G743" s="197"/>
    </row>
    <row r="744" spans="3:7" s="36" customFormat="1" ht="15.75">
      <c r="C744" s="197"/>
      <c r="D744" s="247" t="s">
        <v>413</v>
      </c>
      <c r="E744" s="240">
        <v>2700000</v>
      </c>
      <c r="F744" s="243">
        <v>4800000</v>
      </c>
      <c r="G744" s="197"/>
    </row>
    <row r="745" spans="3:7" s="36" customFormat="1" ht="15.75">
      <c r="C745" s="197"/>
      <c r="D745" s="247" t="s">
        <v>298</v>
      </c>
      <c r="E745" s="240">
        <v>12000000</v>
      </c>
      <c r="F745" s="243">
        <v>4000000</v>
      </c>
      <c r="G745" s="197"/>
    </row>
    <row r="746" spans="3:7" s="36" customFormat="1" ht="15.75">
      <c r="C746" s="197"/>
      <c r="D746" s="247" t="s">
        <v>403</v>
      </c>
      <c r="E746" s="240">
        <v>191904000</v>
      </c>
      <c r="F746" s="243">
        <v>97230000</v>
      </c>
      <c r="G746" s="197"/>
    </row>
    <row r="747" spans="3:7" s="36" customFormat="1" ht="15.75">
      <c r="C747" s="197"/>
      <c r="D747" s="245" t="s">
        <v>454</v>
      </c>
      <c r="E747" s="240"/>
      <c r="F747" s="246"/>
      <c r="G747" s="197"/>
    </row>
    <row r="748" spans="3:7" s="36" customFormat="1" ht="15.75">
      <c r="C748" s="197"/>
      <c r="D748" s="245" t="s">
        <v>464</v>
      </c>
      <c r="E748" s="240"/>
      <c r="F748" s="246"/>
      <c r="G748" s="197"/>
    </row>
    <row r="749" spans="3:7" s="36" customFormat="1" ht="15.75">
      <c r="C749" s="197"/>
      <c r="D749" s="245" t="s">
        <v>456</v>
      </c>
      <c r="E749" s="240"/>
      <c r="F749" s="246"/>
      <c r="G749" s="197"/>
    </row>
    <row r="750" spans="3:7" s="36" customFormat="1" ht="15.75">
      <c r="C750" s="197"/>
      <c r="D750" s="247" t="s">
        <v>299</v>
      </c>
      <c r="E750" s="240">
        <v>12850000</v>
      </c>
      <c r="F750" s="243">
        <v>850000</v>
      </c>
      <c r="G750" s="197"/>
    </row>
    <row r="751" spans="3:7" s="36" customFormat="1" ht="15.75">
      <c r="C751" s="197"/>
      <c r="D751" s="247" t="s">
        <v>300</v>
      </c>
      <c r="E751" s="240">
        <v>8932500</v>
      </c>
      <c r="F751" s="243">
        <v>3225000</v>
      </c>
      <c r="G751" s="197"/>
    </row>
    <row r="752" spans="3:7" s="36" customFormat="1" ht="15.75">
      <c r="C752" s="197"/>
      <c r="D752" s="247" t="s">
        <v>302</v>
      </c>
      <c r="E752" s="240">
        <v>12600000</v>
      </c>
      <c r="F752" s="243">
        <v>1200000</v>
      </c>
      <c r="G752" s="197"/>
    </row>
    <row r="753" spans="3:7" s="36" customFormat="1" ht="15.75">
      <c r="C753" s="197"/>
      <c r="D753" s="247" t="s">
        <v>303</v>
      </c>
      <c r="E753" s="240">
        <v>125850000</v>
      </c>
      <c r="F753" s="243">
        <v>33750000</v>
      </c>
      <c r="G753" s="197"/>
    </row>
    <row r="754" spans="3:7" s="36" customFormat="1" ht="15.75">
      <c r="C754" s="197"/>
      <c r="D754" s="247" t="s">
        <v>304</v>
      </c>
      <c r="E754" s="240">
        <v>6000000</v>
      </c>
      <c r="F754" s="243">
        <v>1500000</v>
      </c>
      <c r="G754" s="197"/>
    </row>
    <row r="755" spans="3:7" s="36" customFormat="1" ht="15.75">
      <c r="C755" s="197"/>
      <c r="D755" s="247" t="s">
        <v>305</v>
      </c>
      <c r="E755" s="240">
        <v>3000000</v>
      </c>
      <c r="F755" s="243">
        <v>1500000</v>
      </c>
      <c r="G755" s="197"/>
    </row>
    <row r="756" spans="3:7" s="36" customFormat="1" ht="15.75">
      <c r="C756" s="197"/>
      <c r="D756" s="247" t="s">
        <v>307</v>
      </c>
      <c r="E756" s="240">
        <v>54480000</v>
      </c>
      <c r="F756" s="243">
        <v>31800000</v>
      </c>
      <c r="G756" s="197"/>
    </row>
    <row r="757" spans="3:7" s="36" customFormat="1" ht="15.75">
      <c r="C757" s="197"/>
      <c r="D757" s="247" t="s">
        <v>414</v>
      </c>
      <c r="E757" s="240">
        <v>10000000</v>
      </c>
      <c r="F757" s="243">
        <v>6200000</v>
      </c>
      <c r="G757" s="197"/>
    </row>
    <row r="758" spans="3:7" s="199" customFormat="1" ht="15.75">
      <c r="C758" s="200"/>
      <c r="D758" s="258" t="s">
        <v>404</v>
      </c>
      <c r="E758" s="259">
        <v>2530000</v>
      </c>
      <c r="F758" s="256">
        <f>SUM(F759:F760)</f>
        <v>2070000</v>
      </c>
      <c r="G758" s="200"/>
    </row>
    <row r="759" spans="3:7" s="36" customFormat="1" ht="15.75">
      <c r="C759" s="197"/>
      <c r="D759" s="245" t="s">
        <v>291</v>
      </c>
      <c r="E759" s="240">
        <v>0</v>
      </c>
      <c r="F759" s="241">
        <v>0</v>
      </c>
      <c r="G759" s="197"/>
    </row>
    <row r="760" spans="3:7" s="36" customFormat="1" ht="15.75">
      <c r="C760" s="197"/>
      <c r="D760" s="247" t="s">
        <v>292</v>
      </c>
      <c r="E760" s="240">
        <v>2530000</v>
      </c>
      <c r="F760" s="243">
        <v>2070000</v>
      </c>
      <c r="G760" s="197"/>
    </row>
    <row r="761" spans="3:7" s="36" customFormat="1" ht="15.75">
      <c r="C761" s="197"/>
      <c r="D761" s="253" t="s">
        <v>405</v>
      </c>
      <c r="E761" s="240">
        <v>55409500</v>
      </c>
      <c r="F761" s="249">
        <f>SUM(F762:F767)</f>
        <v>30405000</v>
      </c>
      <c r="G761" s="197"/>
    </row>
    <row r="762" spans="3:7" s="36" customFormat="1" ht="15.75">
      <c r="C762" s="197"/>
      <c r="D762" s="245" t="s">
        <v>291</v>
      </c>
      <c r="E762" s="240">
        <v>950500</v>
      </c>
      <c r="F762" s="243">
        <v>300000</v>
      </c>
      <c r="G762" s="197"/>
    </row>
    <row r="763" spans="3:7" s="36" customFormat="1" ht="15.75">
      <c r="C763" s="197"/>
      <c r="D763" s="247" t="s">
        <v>292</v>
      </c>
      <c r="E763" s="240">
        <v>36559000</v>
      </c>
      <c r="F763" s="243">
        <v>17340000</v>
      </c>
      <c r="G763" s="197"/>
    </row>
    <row r="764" spans="3:7" s="36" customFormat="1" ht="31.5">
      <c r="C764" s="197"/>
      <c r="D764" s="245" t="s">
        <v>295</v>
      </c>
      <c r="E764" s="240">
        <v>2000000</v>
      </c>
      <c r="F764" s="243">
        <v>2350000</v>
      </c>
      <c r="G764" s="197"/>
    </row>
    <row r="765" spans="3:7" s="36" customFormat="1" ht="18.75" customHeight="1">
      <c r="C765" s="197"/>
      <c r="D765" s="244" t="s">
        <v>300</v>
      </c>
      <c r="E765" s="240"/>
      <c r="F765" s="243">
        <v>945000</v>
      </c>
      <c r="G765" s="197"/>
    </row>
    <row r="766" spans="3:7" s="36" customFormat="1" ht="15.75">
      <c r="C766" s="197"/>
      <c r="D766" s="247" t="s">
        <v>303</v>
      </c>
      <c r="E766" s="240">
        <v>1200000</v>
      </c>
      <c r="F766" s="243">
        <v>500000</v>
      </c>
      <c r="G766" s="197"/>
    </row>
    <row r="767" spans="3:7" s="36" customFormat="1" ht="15.75">
      <c r="C767" s="197"/>
      <c r="D767" s="247" t="s">
        <v>307</v>
      </c>
      <c r="E767" s="240">
        <v>14700000</v>
      </c>
      <c r="F767" s="243">
        <v>8970000</v>
      </c>
      <c r="G767" s="197"/>
    </row>
    <row r="768" spans="3:7" s="199" customFormat="1" ht="31.5">
      <c r="C768" s="200"/>
      <c r="D768" s="260" t="s">
        <v>406</v>
      </c>
      <c r="E768" s="259">
        <v>44197500</v>
      </c>
      <c r="F768" s="256">
        <f>SUM(F769:F779)</f>
        <v>48788000</v>
      </c>
      <c r="G768" s="200"/>
    </row>
    <row r="769" spans="3:7" s="36" customFormat="1" ht="31.5">
      <c r="C769" s="197"/>
      <c r="D769" s="245" t="s">
        <v>290</v>
      </c>
      <c r="E769" s="240">
        <v>1400000</v>
      </c>
      <c r="F769" s="241"/>
      <c r="G769" s="197"/>
    </row>
    <row r="770" spans="3:7" s="36" customFormat="1" ht="31.5">
      <c r="C770" s="197"/>
      <c r="D770" s="245" t="s">
        <v>412</v>
      </c>
      <c r="E770" s="240"/>
      <c r="F770" s="241">
        <v>5874000</v>
      </c>
      <c r="G770" s="197"/>
    </row>
    <row r="771" spans="3:7" s="36" customFormat="1" ht="15.75">
      <c r="C771" s="197"/>
      <c r="D771" s="245" t="s">
        <v>291</v>
      </c>
      <c r="E771" s="240">
        <v>585000</v>
      </c>
      <c r="F771" s="241">
        <v>954000</v>
      </c>
      <c r="G771" s="197"/>
    </row>
    <row r="772" spans="3:7" s="36" customFormat="1" ht="15.75">
      <c r="C772" s="197"/>
      <c r="D772" s="247" t="s">
        <v>292</v>
      </c>
      <c r="E772" s="240">
        <v>27200000</v>
      </c>
      <c r="F772" s="241">
        <v>22020000</v>
      </c>
      <c r="G772" s="197"/>
    </row>
    <row r="773" spans="3:7" s="36" customFormat="1" ht="31.5">
      <c r="C773" s="197"/>
      <c r="D773" s="245" t="s">
        <v>295</v>
      </c>
      <c r="E773" s="240">
        <v>4500000</v>
      </c>
      <c r="F773" s="241">
        <v>4000000</v>
      </c>
      <c r="G773" s="197"/>
    </row>
    <row r="774" spans="3:7" s="36" customFormat="1" ht="31.5">
      <c r="C774" s="197"/>
      <c r="D774" s="245" t="s">
        <v>402</v>
      </c>
      <c r="E774" s="240">
        <v>2000000</v>
      </c>
      <c r="F774" s="241">
        <v>4000000</v>
      </c>
      <c r="G774" s="197"/>
    </row>
    <row r="775" spans="3:7" s="36" customFormat="1" ht="15.75">
      <c r="C775" s="197"/>
      <c r="D775" s="247" t="s">
        <v>296</v>
      </c>
      <c r="E775" s="240">
        <v>1000000</v>
      </c>
      <c r="F775" s="241"/>
      <c r="G775" s="197"/>
    </row>
    <row r="776" spans="3:7" s="36" customFormat="1" ht="15.75">
      <c r="C776" s="197"/>
      <c r="D776" s="247" t="s">
        <v>300</v>
      </c>
      <c r="E776" s="240">
        <v>1312500</v>
      </c>
      <c r="F776" s="241">
        <v>540000</v>
      </c>
      <c r="G776" s="197"/>
    </row>
    <row r="777" spans="3:7" s="36" customFormat="1" ht="15.75">
      <c r="C777" s="197"/>
      <c r="D777" s="247" t="s">
        <v>302</v>
      </c>
      <c r="E777" s="240">
        <v>1250000</v>
      </c>
      <c r="F777" s="241"/>
      <c r="G777" s="197"/>
    </row>
    <row r="778" spans="3:7" s="36" customFormat="1" ht="15.75">
      <c r="C778" s="197"/>
      <c r="D778" s="247" t="s">
        <v>303</v>
      </c>
      <c r="E778" s="240">
        <v>1500000</v>
      </c>
      <c r="F778" s="241">
        <v>7200000</v>
      </c>
      <c r="G778" s="197"/>
    </row>
    <row r="779" spans="3:7" s="36" customFormat="1" ht="15.75">
      <c r="C779" s="197"/>
      <c r="D779" s="247" t="s">
        <v>307</v>
      </c>
      <c r="E779" s="240">
        <v>3450000</v>
      </c>
      <c r="F779" s="241">
        <v>4200000</v>
      </c>
      <c r="G779" s="197"/>
    </row>
    <row r="780" spans="3:7" s="36" customFormat="1" ht="31.5">
      <c r="C780" s="197"/>
      <c r="D780" s="251" t="s">
        <v>407</v>
      </c>
      <c r="E780" s="240">
        <v>11560000</v>
      </c>
      <c r="F780" s="249"/>
      <c r="G780" s="197"/>
    </row>
    <row r="781" spans="3:7" s="36" customFormat="1" ht="15.75">
      <c r="C781" s="197"/>
      <c r="D781" s="247" t="s">
        <v>344</v>
      </c>
      <c r="E781" s="240">
        <v>3250000</v>
      </c>
      <c r="F781" s="241"/>
      <c r="G781" s="197"/>
    </row>
    <row r="782" spans="3:7" s="36" customFormat="1" ht="15.75">
      <c r="C782" s="197"/>
      <c r="D782" s="247" t="s">
        <v>292</v>
      </c>
      <c r="E782" s="240">
        <v>8310000</v>
      </c>
      <c r="F782" s="241"/>
      <c r="G782" s="197"/>
    </row>
    <row r="783" spans="3:7" s="36" customFormat="1" ht="31.5">
      <c r="C783" s="197"/>
      <c r="D783" s="251" t="s">
        <v>408</v>
      </c>
      <c r="E783" s="240">
        <v>690000</v>
      </c>
      <c r="F783" s="252"/>
      <c r="G783" s="197"/>
    </row>
    <row r="784" spans="3:7" s="36" customFormat="1" ht="15.75">
      <c r="C784" s="197"/>
      <c r="D784" s="247" t="s">
        <v>292</v>
      </c>
      <c r="E784" s="240">
        <v>690000</v>
      </c>
      <c r="F784" s="241"/>
      <c r="G784" s="197"/>
    </row>
    <row r="785" spans="3:7" s="36" customFormat="1" ht="15.75">
      <c r="C785" s="197"/>
      <c r="D785" s="253" t="s">
        <v>409</v>
      </c>
      <c r="E785" s="240">
        <v>12335000</v>
      </c>
      <c r="F785" s="249">
        <f>SUM(F786:F792)</f>
        <v>25516000</v>
      </c>
      <c r="G785" s="197"/>
    </row>
    <row r="786" spans="3:7" s="36" customFormat="1" ht="15.75">
      <c r="C786" s="197"/>
      <c r="D786" s="247" t="s">
        <v>399</v>
      </c>
      <c r="E786" s="240">
        <v>3850000</v>
      </c>
      <c r="F786" s="241"/>
      <c r="G786" s="197"/>
    </row>
    <row r="787" spans="3:7" s="36" customFormat="1" ht="31.5">
      <c r="C787" s="197"/>
      <c r="D787" s="247" t="s">
        <v>412</v>
      </c>
      <c r="E787" s="240"/>
      <c r="F787" s="241">
        <v>9974000</v>
      </c>
      <c r="G787" s="197"/>
    </row>
    <row r="788" spans="3:7" s="36" customFormat="1" ht="15.75">
      <c r="C788" s="197"/>
      <c r="D788" s="245" t="s">
        <v>291</v>
      </c>
      <c r="E788" s="240">
        <v>400000</v>
      </c>
      <c r="F788" s="241">
        <v>492000</v>
      </c>
      <c r="G788" s="197"/>
    </row>
    <row r="789" spans="3:7" s="36" customFormat="1" ht="31.5">
      <c r="C789" s="197"/>
      <c r="D789" s="245" t="s">
        <v>348</v>
      </c>
      <c r="E789" s="240">
        <v>150000</v>
      </c>
      <c r="F789" s="241"/>
      <c r="G789" s="197"/>
    </row>
    <row r="790" spans="3:7" s="36" customFormat="1" ht="15.75">
      <c r="C790" s="197"/>
      <c r="D790" s="247" t="s">
        <v>292</v>
      </c>
      <c r="E790" s="240">
        <v>2435000</v>
      </c>
      <c r="F790" s="241">
        <v>4650000</v>
      </c>
      <c r="G790" s="197"/>
    </row>
    <row r="791" spans="3:7" s="36" customFormat="1" ht="31.5">
      <c r="C791" s="197"/>
      <c r="D791" s="245" t="s">
        <v>402</v>
      </c>
      <c r="E791" s="240">
        <v>4000000</v>
      </c>
      <c r="F791" s="241">
        <v>8000000</v>
      </c>
      <c r="G791" s="197"/>
    </row>
    <row r="792" spans="3:7" s="36" customFormat="1" ht="15.75">
      <c r="C792" s="197"/>
      <c r="D792" s="247" t="s">
        <v>307</v>
      </c>
      <c r="E792" s="240">
        <v>1500000</v>
      </c>
      <c r="F792" s="241">
        <v>2400000</v>
      </c>
      <c r="G792" s="197"/>
    </row>
    <row r="793" spans="3:7" s="36" customFormat="1" ht="63">
      <c r="C793" s="197"/>
      <c r="D793" s="251" t="s">
        <v>410</v>
      </c>
      <c r="E793" s="240">
        <v>128148500</v>
      </c>
      <c r="F793" s="256">
        <f>SUM(F794:F809)</f>
        <v>8115450</v>
      </c>
      <c r="G793" s="197"/>
    </row>
    <row r="794" spans="3:7" s="36" customFormat="1" ht="15.75">
      <c r="C794" s="197"/>
      <c r="D794" s="245" t="s">
        <v>291</v>
      </c>
      <c r="E794" s="240">
        <v>1501000</v>
      </c>
      <c r="F794" s="246">
        <v>386100</v>
      </c>
      <c r="G794" s="197"/>
    </row>
    <row r="795" spans="3:7" s="36" customFormat="1" ht="15.75">
      <c r="C795" s="197"/>
      <c r="D795" s="247" t="s">
        <v>292</v>
      </c>
      <c r="E795" s="240">
        <v>20685000</v>
      </c>
      <c r="F795" s="246">
        <v>2070000</v>
      </c>
      <c r="G795" s="200"/>
    </row>
    <row r="796" spans="3:7" s="36" customFormat="1" ht="31.5">
      <c r="C796" s="197"/>
      <c r="D796" s="247" t="s">
        <v>412</v>
      </c>
      <c r="E796" s="240"/>
      <c r="F796" s="246">
        <v>559350</v>
      </c>
      <c r="G796" s="200"/>
    </row>
    <row r="797" spans="3:7" s="36" customFormat="1" ht="31.5">
      <c r="C797" s="197"/>
      <c r="D797" s="245" t="s">
        <v>295</v>
      </c>
      <c r="E797" s="240">
        <v>4000000</v>
      </c>
      <c r="F797" s="246">
        <v>1500000</v>
      </c>
      <c r="G797" s="197"/>
    </row>
    <row r="798" spans="3:7" s="36" customFormat="1" ht="31.5">
      <c r="C798" s="197"/>
      <c r="D798" s="245" t="s">
        <v>384</v>
      </c>
      <c r="E798" s="240">
        <v>32400000</v>
      </c>
      <c r="F798" s="246">
        <v>2850000</v>
      </c>
      <c r="G798" s="197"/>
    </row>
    <row r="799" spans="3:7" s="36" customFormat="1" ht="31.5">
      <c r="C799" s="197"/>
      <c r="D799" s="245" t="s">
        <v>402</v>
      </c>
      <c r="E799" s="240">
        <v>4000000</v>
      </c>
      <c r="F799" s="246"/>
      <c r="G799" s="197"/>
    </row>
    <row r="800" spans="3:7" s="36" customFormat="1" ht="15.75">
      <c r="C800" s="197"/>
      <c r="D800" s="247" t="s">
        <v>296</v>
      </c>
      <c r="E800" s="240">
        <v>42500000</v>
      </c>
      <c r="F800" s="241"/>
      <c r="G800" s="197"/>
    </row>
    <row r="801" spans="3:7" s="36" customFormat="1" ht="15.75">
      <c r="C801" s="197"/>
      <c r="D801" s="247" t="s">
        <v>413</v>
      </c>
      <c r="E801" s="240">
        <v>600000</v>
      </c>
      <c r="F801" s="241"/>
      <c r="G801" s="197"/>
    </row>
    <row r="802" spans="3:7" s="36" customFormat="1" ht="15.75">
      <c r="C802" s="197"/>
      <c r="D802" s="247" t="s">
        <v>298</v>
      </c>
      <c r="E802" s="240">
        <v>2000000</v>
      </c>
      <c r="F802" s="241"/>
      <c r="G802" s="197"/>
    </row>
    <row r="803" spans="3:7" s="36" customFormat="1" ht="15.75">
      <c r="C803" s="197"/>
      <c r="D803" s="247" t="s">
        <v>299</v>
      </c>
      <c r="E803" s="240">
        <v>1500000</v>
      </c>
      <c r="F803" s="241"/>
      <c r="G803" s="197"/>
    </row>
    <row r="804" spans="3:7" s="36" customFormat="1" ht="15.75">
      <c r="C804" s="197"/>
      <c r="D804" s="247" t="s">
        <v>300</v>
      </c>
      <c r="E804" s="240">
        <v>412500</v>
      </c>
      <c r="F804" s="241"/>
      <c r="G804" s="197"/>
    </row>
    <row r="805" spans="3:7" s="36" customFormat="1" ht="15.75">
      <c r="C805" s="197"/>
      <c r="D805" s="247" t="s">
        <v>301</v>
      </c>
      <c r="E805" s="240">
        <v>600000</v>
      </c>
      <c r="F805" s="241"/>
      <c r="G805" s="197"/>
    </row>
    <row r="806" spans="3:7" s="36" customFormat="1" ht="15.75">
      <c r="C806" s="197"/>
      <c r="D806" s="247" t="s">
        <v>302</v>
      </c>
      <c r="E806" s="240">
        <v>1250000</v>
      </c>
      <c r="F806" s="241"/>
      <c r="G806" s="197"/>
    </row>
    <row r="807" spans="3:7" s="36" customFormat="1" ht="15.75">
      <c r="C807" s="197"/>
      <c r="D807" s="247" t="s">
        <v>303</v>
      </c>
      <c r="E807" s="240">
        <v>12800000</v>
      </c>
      <c r="F807" s="241"/>
      <c r="G807" s="197"/>
    </row>
    <row r="808" spans="3:7" s="36" customFormat="1" ht="15.75">
      <c r="C808" s="197"/>
      <c r="D808" s="247" t="s">
        <v>307</v>
      </c>
      <c r="E808" s="240">
        <v>1500000</v>
      </c>
      <c r="F808" s="241">
        <v>750000</v>
      </c>
      <c r="G808" s="197"/>
    </row>
    <row r="809" spans="3:7" s="36" customFormat="1" ht="15.75">
      <c r="C809" s="197"/>
      <c r="D809" s="247" t="s">
        <v>414</v>
      </c>
      <c r="E809" s="240">
        <v>2400000</v>
      </c>
      <c r="F809" s="241"/>
      <c r="G809" s="197"/>
    </row>
    <row r="810" spans="3:7" s="36" customFormat="1" ht="47.25">
      <c r="C810" s="197"/>
      <c r="D810" s="251" t="s">
        <v>411</v>
      </c>
      <c r="E810" s="240">
        <v>65347750</v>
      </c>
      <c r="F810" s="249">
        <f>SUM(F811:F819)</f>
        <v>4650000</v>
      </c>
      <c r="G810" s="197"/>
    </row>
    <row r="811" spans="3:7" s="36" customFormat="1" ht="15.75">
      <c r="C811" s="197"/>
      <c r="D811" s="245" t="s">
        <v>399</v>
      </c>
      <c r="E811" s="240">
        <v>16560000</v>
      </c>
      <c r="F811" s="241"/>
      <c r="G811" s="197"/>
    </row>
    <row r="812" spans="3:7" s="36" customFormat="1" ht="31.5">
      <c r="C812" s="197"/>
      <c r="D812" s="245" t="s">
        <v>290</v>
      </c>
      <c r="E812" s="240">
        <v>1800000</v>
      </c>
      <c r="F812" s="241"/>
      <c r="G812" s="197"/>
    </row>
    <row r="813" spans="3:7" s="36" customFormat="1" ht="15.75">
      <c r="C813" s="197"/>
      <c r="D813" s="245" t="s">
        <v>291</v>
      </c>
      <c r="E813" s="240">
        <v>300750</v>
      </c>
      <c r="F813" s="241"/>
      <c r="G813" s="197"/>
    </row>
    <row r="814" spans="3:7" s="36" customFormat="1" ht="31.5">
      <c r="C814" s="197"/>
      <c r="D814" s="245" t="s">
        <v>412</v>
      </c>
      <c r="E814" s="240">
        <v>24150000</v>
      </c>
      <c r="F814" s="241"/>
      <c r="G814" s="197"/>
    </row>
    <row r="815" spans="3:7" s="36" customFormat="1" ht="15.75">
      <c r="C815" s="197"/>
      <c r="D815" s="247" t="s">
        <v>292</v>
      </c>
      <c r="E815" s="240">
        <v>7237000</v>
      </c>
      <c r="F815" s="241">
        <v>1650000</v>
      </c>
      <c r="G815" s="197"/>
    </row>
    <row r="816" spans="3:7" s="36" customFormat="1" ht="31.5">
      <c r="C816" s="197"/>
      <c r="D816" s="247" t="s">
        <v>402</v>
      </c>
      <c r="E816" s="240">
        <v>9000000</v>
      </c>
      <c r="F816" s="241">
        <v>3000000</v>
      </c>
      <c r="G816" s="197"/>
    </row>
    <row r="817" spans="3:7" s="36" customFormat="1" ht="15.75">
      <c r="C817" s="197"/>
      <c r="D817" s="247" t="s">
        <v>413</v>
      </c>
      <c r="E817" s="240">
        <v>600000</v>
      </c>
      <c r="F817" s="241"/>
      <c r="G817" s="197"/>
    </row>
    <row r="818" spans="3:7" s="36" customFormat="1" ht="15.75">
      <c r="C818" s="197"/>
      <c r="D818" s="247" t="s">
        <v>307</v>
      </c>
      <c r="E818" s="240">
        <v>2700000</v>
      </c>
      <c r="F818" s="241"/>
      <c r="G818" s="197"/>
    </row>
    <row r="819" spans="3:7" s="36" customFormat="1" ht="15.75">
      <c r="C819" s="197"/>
      <c r="D819" s="247" t="s">
        <v>414</v>
      </c>
      <c r="E819" s="240">
        <v>3000000</v>
      </c>
      <c r="F819" s="241"/>
      <c r="G819" s="197"/>
    </row>
    <row r="820" spans="3:7" s="36" customFormat="1" ht="15.75">
      <c r="C820" s="197"/>
      <c r="D820" s="253" t="s">
        <v>415</v>
      </c>
      <c r="E820" s="240">
        <v>5850000</v>
      </c>
      <c r="F820" s="240">
        <f>SUM(F821:F823)</f>
        <v>5290000</v>
      </c>
      <c r="G820" s="197"/>
    </row>
    <row r="821" spans="3:7" s="36" customFormat="1" ht="15.75">
      <c r="C821" s="197"/>
      <c r="D821" s="247" t="s">
        <v>291</v>
      </c>
      <c r="E821" s="240"/>
      <c r="F821" s="240">
        <v>150000</v>
      </c>
      <c r="G821" s="197"/>
    </row>
    <row r="822" spans="3:7" s="36" customFormat="1" ht="15.75">
      <c r="C822" s="197"/>
      <c r="D822" s="247" t="s">
        <v>292</v>
      </c>
      <c r="E822" s="240"/>
      <c r="F822" s="240">
        <v>4140000</v>
      </c>
      <c r="G822" s="197"/>
    </row>
    <row r="823" spans="3:7" s="36" customFormat="1" ht="31.5">
      <c r="C823" s="197"/>
      <c r="D823" s="247" t="s">
        <v>402</v>
      </c>
      <c r="E823" s="240"/>
      <c r="F823" s="240">
        <v>1000000</v>
      </c>
      <c r="G823" s="197"/>
    </row>
    <row r="824" spans="3:7" s="36" customFormat="1" ht="15.75">
      <c r="C824" s="197"/>
      <c r="D824" s="247" t="s">
        <v>416</v>
      </c>
      <c r="E824" s="240">
        <v>5850000</v>
      </c>
      <c r="F824" s="241"/>
      <c r="G824" s="197"/>
    </row>
    <row r="825" spans="3:7" s="36" customFormat="1" ht="47.25">
      <c r="C825" s="197"/>
      <c r="D825" s="251" t="s">
        <v>417</v>
      </c>
      <c r="E825" s="240">
        <v>55479000</v>
      </c>
      <c r="F825" s="249">
        <f>SUM(F826:F834)</f>
        <v>4650000</v>
      </c>
      <c r="G825" s="197"/>
    </row>
    <row r="826" spans="3:7" s="36" customFormat="1" ht="15.75">
      <c r="C826" s="197"/>
      <c r="D826" s="247" t="s">
        <v>401</v>
      </c>
      <c r="E826" s="240">
        <v>7000000</v>
      </c>
      <c r="F826" s="241"/>
      <c r="G826" s="197"/>
    </row>
    <row r="827" spans="3:7" s="36" customFormat="1" ht="15.75">
      <c r="C827" s="197"/>
      <c r="D827" s="245" t="s">
        <v>291</v>
      </c>
      <c r="E827" s="240">
        <v>690000</v>
      </c>
      <c r="F827" s="241"/>
      <c r="G827" s="197"/>
    </row>
    <row r="828" spans="3:7" s="36" customFormat="1" ht="15.75">
      <c r="C828" s="197"/>
      <c r="D828" s="247" t="s">
        <v>292</v>
      </c>
      <c r="E828" s="240">
        <v>15439000</v>
      </c>
      <c r="F828" s="241">
        <v>1650000</v>
      </c>
      <c r="G828" s="197"/>
    </row>
    <row r="829" spans="3:7" s="36" customFormat="1" ht="31.5">
      <c r="C829" s="197"/>
      <c r="D829" s="245" t="s">
        <v>295</v>
      </c>
      <c r="E829" s="240">
        <v>6000000</v>
      </c>
      <c r="F829" s="241">
        <v>3000000</v>
      </c>
      <c r="G829" s="197"/>
    </row>
    <row r="830" spans="3:7" s="36" customFormat="1" ht="15.75">
      <c r="C830" s="197"/>
      <c r="D830" s="247" t="s">
        <v>296</v>
      </c>
      <c r="E830" s="240">
        <v>14400000</v>
      </c>
      <c r="F830" s="241"/>
      <c r="G830" s="197"/>
    </row>
    <row r="831" spans="3:7" s="36" customFormat="1" ht="15.75">
      <c r="C831" s="197"/>
      <c r="D831" s="247" t="s">
        <v>418</v>
      </c>
      <c r="E831" s="240">
        <v>1300000</v>
      </c>
      <c r="F831" s="241"/>
      <c r="G831" s="197"/>
    </row>
    <row r="832" spans="3:7" s="36" customFormat="1" ht="15.75">
      <c r="C832" s="197"/>
      <c r="D832" s="247" t="s">
        <v>419</v>
      </c>
      <c r="E832" s="240">
        <v>3600000</v>
      </c>
      <c r="F832" s="241"/>
      <c r="G832" s="197"/>
    </row>
    <row r="833" spans="3:7" s="36" customFormat="1" ht="15.75">
      <c r="C833" s="197"/>
      <c r="D833" s="247" t="s">
        <v>303</v>
      </c>
      <c r="E833" s="240">
        <v>3000000</v>
      </c>
      <c r="F833" s="241"/>
      <c r="G833" s="197"/>
    </row>
    <row r="834" spans="3:7" s="36" customFormat="1" ht="15.75">
      <c r="C834" s="197"/>
      <c r="D834" s="247" t="s">
        <v>307</v>
      </c>
      <c r="E834" s="240">
        <v>4050000</v>
      </c>
      <c r="F834" s="241"/>
      <c r="G834" s="197"/>
    </row>
    <row r="835" spans="3:7" s="199" customFormat="1" ht="31.5">
      <c r="C835" s="200"/>
      <c r="D835" s="260" t="s">
        <v>420</v>
      </c>
      <c r="E835" s="256">
        <v>64042000</v>
      </c>
      <c r="F835" s="256">
        <f>+F844</f>
        <v>25067000</v>
      </c>
      <c r="G835" s="200"/>
    </row>
    <row r="836" spans="3:7" s="36" customFormat="1" ht="31.5">
      <c r="C836" s="197"/>
      <c r="D836" s="251" t="s">
        <v>471</v>
      </c>
      <c r="E836" s="249"/>
      <c r="F836" s="249"/>
      <c r="G836" s="197"/>
    </row>
    <row r="837" spans="3:7" s="36" customFormat="1" ht="15.75">
      <c r="C837" s="197"/>
      <c r="D837" s="245" t="s">
        <v>416</v>
      </c>
      <c r="E837" s="240"/>
      <c r="F837" s="249"/>
      <c r="G837" s="197"/>
    </row>
    <row r="838" spans="3:7" s="36" customFormat="1" ht="15.75">
      <c r="C838" s="197"/>
      <c r="D838" s="245" t="s">
        <v>463</v>
      </c>
      <c r="E838" s="240"/>
      <c r="F838" s="249"/>
      <c r="G838" s="197"/>
    </row>
    <row r="839" spans="3:7" s="36" customFormat="1" ht="33" customHeight="1">
      <c r="C839" s="197"/>
      <c r="D839" s="245" t="s">
        <v>291</v>
      </c>
      <c r="E839" s="240"/>
      <c r="F839" s="249"/>
      <c r="G839" s="197"/>
    </row>
    <row r="840" spans="3:7" s="36" customFormat="1" ht="15.75">
      <c r="C840" s="197"/>
      <c r="D840" s="245" t="s">
        <v>292</v>
      </c>
      <c r="E840" s="240"/>
      <c r="F840" s="249"/>
      <c r="G840" s="197"/>
    </row>
    <row r="841" spans="3:7" s="36" customFormat="1" ht="31.5">
      <c r="C841" s="197"/>
      <c r="D841" s="245" t="s">
        <v>295</v>
      </c>
      <c r="E841" s="240"/>
      <c r="F841" s="249"/>
      <c r="G841" s="197"/>
    </row>
    <row r="842" spans="3:7" s="36" customFormat="1" ht="37.5" customHeight="1">
      <c r="C842" s="197"/>
      <c r="D842" s="245" t="s">
        <v>402</v>
      </c>
      <c r="E842" s="240"/>
      <c r="F842" s="249"/>
      <c r="G842" s="197"/>
    </row>
    <row r="843" spans="3:7" s="36" customFormat="1" ht="15.75">
      <c r="C843" s="197"/>
      <c r="D843" s="245" t="s">
        <v>307</v>
      </c>
      <c r="E843" s="240"/>
      <c r="F843" s="249"/>
      <c r="G843" s="197"/>
    </row>
    <row r="844" spans="3:7" s="36" customFormat="1" ht="63">
      <c r="C844" s="197"/>
      <c r="D844" s="251" t="s">
        <v>421</v>
      </c>
      <c r="E844" s="249">
        <v>64042000</v>
      </c>
      <c r="F844" s="249">
        <f>SUM(F845:F854)</f>
        <v>25067000</v>
      </c>
      <c r="G844" s="197"/>
    </row>
    <row r="845" spans="3:7" s="36" customFormat="1" ht="23.1" customHeight="1">
      <c r="C845" s="197"/>
      <c r="D845" s="245" t="s">
        <v>412</v>
      </c>
      <c r="E845" s="240">
        <v>0</v>
      </c>
      <c r="F845" s="241">
        <v>561000</v>
      </c>
      <c r="G845" s="197"/>
    </row>
    <row r="846" spans="3:7" s="36" customFormat="1" ht="15.75">
      <c r="C846" s="197"/>
      <c r="D846" s="245" t="s">
        <v>291</v>
      </c>
      <c r="E846" s="240">
        <v>150000</v>
      </c>
      <c r="F846" s="241">
        <v>276000</v>
      </c>
      <c r="G846" s="197"/>
    </row>
    <row r="847" spans="3:7" s="36" customFormat="1" ht="31.5">
      <c r="C847" s="197"/>
      <c r="D847" s="245" t="s">
        <v>472</v>
      </c>
      <c r="E847" s="240"/>
      <c r="F847" s="241"/>
      <c r="G847" s="197"/>
    </row>
    <row r="848" spans="3:7" s="36" customFormat="1" ht="15.75">
      <c r="C848" s="197"/>
      <c r="D848" s="247" t="s">
        <v>292</v>
      </c>
      <c r="E848" s="240">
        <v>19037000</v>
      </c>
      <c r="F848" s="246">
        <v>4715000</v>
      </c>
      <c r="G848" s="197"/>
    </row>
    <row r="849" spans="3:7" s="36" customFormat="1" ht="15.75">
      <c r="C849" s="197"/>
      <c r="D849" s="247" t="s">
        <v>293</v>
      </c>
      <c r="E849" s="240">
        <v>16215000</v>
      </c>
      <c r="F849" s="246">
        <v>7015000</v>
      </c>
      <c r="G849" s="197"/>
    </row>
    <row r="850" spans="3:7" s="201" customFormat="1" ht="15.75">
      <c r="C850" s="202"/>
      <c r="D850" s="261" t="s">
        <v>473</v>
      </c>
      <c r="E850" s="262"/>
      <c r="F850" s="263"/>
      <c r="G850" s="202"/>
    </row>
    <row r="851" spans="3:7" s="36" customFormat="1" ht="31.5">
      <c r="C851" s="197"/>
      <c r="D851" s="245" t="s">
        <v>295</v>
      </c>
      <c r="E851" s="240">
        <v>4500000</v>
      </c>
      <c r="F851" s="246">
        <v>2000000</v>
      </c>
      <c r="G851" s="197"/>
    </row>
    <row r="852" spans="3:7" s="36" customFormat="1" ht="31.5">
      <c r="C852" s="197"/>
      <c r="D852" s="245" t="s">
        <v>358</v>
      </c>
      <c r="E852" s="240">
        <v>15120000</v>
      </c>
      <c r="F852" s="246">
        <v>9600000</v>
      </c>
      <c r="G852" s="197"/>
    </row>
    <row r="853" spans="3:7" s="36" customFormat="1" ht="15.75">
      <c r="C853" s="197"/>
      <c r="D853" s="247" t="s">
        <v>359</v>
      </c>
      <c r="E853" s="240">
        <v>1970000</v>
      </c>
      <c r="F853" s="241"/>
      <c r="G853" s="197"/>
    </row>
    <row r="854" spans="3:7" s="36" customFormat="1" ht="15.75">
      <c r="C854" s="197"/>
      <c r="D854" s="247" t="s">
        <v>307</v>
      </c>
      <c r="E854" s="240">
        <v>7050000</v>
      </c>
      <c r="F854" s="241">
        <v>900000</v>
      </c>
      <c r="G854" s="197"/>
    </row>
    <row r="855" spans="3:7" s="36" customFormat="1" ht="31.5">
      <c r="C855" s="197"/>
      <c r="D855" s="251" t="s">
        <v>422</v>
      </c>
      <c r="E855" s="240">
        <v>88954000</v>
      </c>
      <c r="F855" s="249">
        <f>+F856+F863</f>
        <v>38492700</v>
      </c>
      <c r="G855" s="197"/>
    </row>
    <row r="856" spans="3:7" s="36" customFormat="1" ht="47.25">
      <c r="C856" s="197"/>
      <c r="D856" s="251" t="s">
        <v>423</v>
      </c>
      <c r="E856" s="240">
        <v>33382000</v>
      </c>
      <c r="F856" s="249">
        <f>SUM(F857:F862)</f>
        <v>12627700</v>
      </c>
      <c r="G856" s="197"/>
    </row>
    <row r="857" spans="3:7" s="36" customFormat="1" ht="15.75">
      <c r="C857" s="197"/>
      <c r="D857" s="245" t="s">
        <v>399</v>
      </c>
      <c r="E857" s="240">
        <v>660000</v>
      </c>
      <c r="F857" s="241"/>
      <c r="G857" s="197"/>
    </row>
    <row r="858" spans="3:7" s="36" customFormat="1" ht="15.75">
      <c r="C858" s="197"/>
      <c r="D858" s="245" t="s">
        <v>291</v>
      </c>
      <c r="E858" s="240">
        <v>300000</v>
      </c>
      <c r="F858" s="241">
        <v>770700</v>
      </c>
      <c r="G858" s="197"/>
    </row>
    <row r="859" spans="3:7" s="36" customFormat="1" ht="20.45" customHeight="1">
      <c r="C859" s="197"/>
      <c r="D859" s="245" t="s">
        <v>412</v>
      </c>
      <c r="E859" s="240"/>
      <c r="F859" s="241">
        <v>796000</v>
      </c>
      <c r="G859" s="197"/>
    </row>
    <row r="860" spans="3:7" s="36" customFormat="1" ht="15.75">
      <c r="C860" s="197"/>
      <c r="D860" s="247" t="s">
        <v>292</v>
      </c>
      <c r="E860" s="240">
        <v>16532000</v>
      </c>
      <c r="F860" s="241">
        <v>6861000</v>
      </c>
      <c r="G860" s="197"/>
    </row>
    <row r="861" spans="3:7" s="36" customFormat="1" ht="31.5">
      <c r="C861" s="197"/>
      <c r="D861" s="245" t="s">
        <v>402</v>
      </c>
      <c r="E861" s="240">
        <v>9500000</v>
      </c>
      <c r="F861" s="241">
        <v>3000000</v>
      </c>
      <c r="G861" s="197"/>
    </row>
    <row r="862" spans="3:7" s="36" customFormat="1" ht="15.75">
      <c r="C862" s="197"/>
      <c r="D862" s="247" t="s">
        <v>307</v>
      </c>
      <c r="E862" s="240">
        <v>6390000</v>
      </c>
      <c r="F862" s="241">
        <v>1200000</v>
      </c>
      <c r="G862" s="197"/>
    </row>
    <row r="863" spans="3:7" s="36" customFormat="1" ht="31.5">
      <c r="C863" s="197"/>
      <c r="D863" s="251" t="s">
        <v>424</v>
      </c>
      <c r="E863" s="240">
        <v>55572000</v>
      </c>
      <c r="F863" s="249">
        <f>SUM(F864:F867)</f>
        <v>25865000</v>
      </c>
      <c r="G863" s="197"/>
    </row>
    <row r="864" spans="3:7" s="36" customFormat="1" ht="15.75">
      <c r="C864" s="197"/>
      <c r="D864" s="245" t="s">
        <v>291</v>
      </c>
      <c r="E864" s="240">
        <v>32000</v>
      </c>
      <c r="F864" s="241"/>
      <c r="G864" s="197"/>
    </row>
    <row r="865" spans="1:9" s="36" customFormat="1" ht="15.75">
      <c r="C865" s="197"/>
      <c r="D865" s="247" t="s">
        <v>292</v>
      </c>
      <c r="E865" s="240">
        <v>7168000</v>
      </c>
      <c r="F865" s="241">
        <v>4830000</v>
      </c>
      <c r="G865" s="197"/>
    </row>
    <row r="866" spans="1:9" s="36" customFormat="1" ht="31.5">
      <c r="C866" s="197"/>
      <c r="D866" s="264" t="s">
        <v>384</v>
      </c>
      <c r="E866" s="259">
        <v>18000000</v>
      </c>
      <c r="F866" s="246">
        <v>7500000</v>
      </c>
      <c r="G866" s="197"/>
    </row>
    <row r="867" spans="1:9" s="36" customFormat="1" ht="16.5" thickBot="1">
      <c r="C867" s="203"/>
      <c r="D867" s="265" t="s">
        <v>359</v>
      </c>
      <c r="E867" s="266">
        <v>30372000</v>
      </c>
      <c r="F867" s="267">
        <v>13535000</v>
      </c>
      <c r="G867" s="203"/>
    </row>
    <row r="868" spans="1:9" s="36" customFormat="1" ht="15.75">
      <c r="C868" s="168"/>
      <c r="D868" s="169"/>
      <c r="E868" s="204"/>
      <c r="F868" s="205"/>
      <c r="G868" s="206"/>
    </row>
    <row r="869" spans="1:9" s="36" customFormat="1" ht="15.75">
      <c r="C869" s="312" t="s">
        <v>113</v>
      </c>
      <c r="D869" s="313"/>
      <c r="E869" s="172">
        <f>+E855+E835+E704+E491+E471+E638</f>
        <v>11417158392</v>
      </c>
      <c r="F869" s="172">
        <f>+F855+F835+F704+F491+F471+F638</f>
        <v>5101691739</v>
      </c>
      <c r="G869" s="207"/>
    </row>
    <row r="870" spans="1:9" s="33" customFormat="1" ht="15.75">
      <c r="C870" s="32"/>
      <c r="D870" s="174"/>
      <c r="E870" s="175"/>
      <c r="F870" s="175"/>
      <c r="G870" s="176"/>
    </row>
    <row r="871" spans="1:9" s="33" customFormat="1" ht="15.75">
      <c r="C871" s="32"/>
      <c r="D871" s="174"/>
      <c r="E871" s="175"/>
      <c r="F871" s="175"/>
      <c r="G871" s="176"/>
    </row>
    <row r="872" spans="1:9" s="33" customFormat="1" ht="15.75">
      <c r="C872" s="32"/>
      <c r="D872" s="174"/>
      <c r="E872" s="175"/>
      <c r="F872" s="175"/>
      <c r="G872" s="176"/>
    </row>
    <row r="873" spans="1:9" s="33" customFormat="1" ht="15.75">
      <c r="C873" s="32"/>
      <c r="D873" s="174"/>
      <c r="E873" s="175"/>
      <c r="F873" s="175"/>
      <c r="G873" s="176"/>
    </row>
    <row r="874" spans="1:9" s="33" customFormat="1" ht="15.75">
      <c r="C874" s="32"/>
      <c r="D874" s="174"/>
      <c r="E874" s="175"/>
      <c r="F874" s="175"/>
      <c r="G874" s="176"/>
    </row>
    <row r="875" spans="1:9" s="177" customFormat="1" ht="15.75">
      <c r="H875" s="208"/>
    </row>
    <row r="876" spans="1:9" s="42" customFormat="1" ht="15.75">
      <c r="A876" s="302" t="s">
        <v>114</v>
      </c>
      <c r="B876" s="302"/>
      <c r="C876" s="302"/>
      <c r="D876" s="302"/>
      <c r="E876" s="302"/>
      <c r="F876" s="302"/>
      <c r="G876" s="302"/>
      <c r="H876" s="302"/>
      <c r="I876" s="302"/>
    </row>
    <row r="877" spans="1:9" s="42" customFormat="1" ht="15.75">
      <c r="A877" s="302" t="s">
        <v>115</v>
      </c>
      <c r="B877" s="302"/>
      <c r="C877" s="302"/>
      <c r="D877" s="302"/>
      <c r="E877" s="302"/>
      <c r="F877" s="302"/>
      <c r="G877" s="302"/>
      <c r="H877" s="302"/>
      <c r="I877" s="302"/>
    </row>
    <row r="878" spans="1:9" s="42" customFormat="1" ht="15.75">
      <c r="A878" s="33"/>
      <c r="B878" s="33"/>
      <c r="C878" s="33"/>
      <c r="D878" s="33"/>
    </row>
    <row r="879" spans="1:9" s="42" customFormat="1" ht="15.75">
      <c r="A879" s="42" t="s">
        <v>116</v>
      </c>
      <c r="B879" s="42" t="s">
        <v>117</v>
      </c>
    </row>
    <row r="880" spans="1:9" s="42" customFormat="1" ht="31.5">
      <c r="B880" s="42" t="s">
        <v>118</v>
      </c>
      <c r="C880" s="42" t="s">
        <v>119</v>
      </c>
      <c r="E880" s="74" t="s">
        <v>120</v>
      </c>
      <c r="F880" s="74" t="s">
        <v>538</v>
      </c>
    </row>
    <row r="881" spans="2:14" s="33" customFormat="1" ht="15.75">
      <c r="D881" s="33" t="s">
        <v>121</v>
      </c>
      <c r="E881" s="209">
        <v>63575000</v>
      </c>
      <c r="F881" s="238">
        <v>13258750.029999999</v>
      </c>
    </row>
    <row r="882" spans="2:14" s="42" customFormat="1" ht="15.75">
      <c r="D882" s="33"/>
      <c r="E882" s="210"/>
      <c r="F882" s="210"/>
    </row>
    <row r="883" spans="2:14" s="42" customFormat="1" ht="15.75">
      <c r="C883" s="33" t="s">
        <v>122</v>
      </c>
      <c r="D883" s="33"/>
      <c r="E883" s="210"/>
      <c r="F883" s="210"/>
    </row>
    <row r="884" spans="2:14" s="211" customFormat="1" ht="30" customHeight="1">
      <c r="C884" s="300" t="s">
        <v>123</v>
      </c>
      <c r="D884" s="300"/>
      <c r="E884" s="300"/>
      <c r="F884" s="300"/>
      <c r="G884" s="300"/>
      <c r="H884" s="300"/>
    </row>
    <row r="885" spans="2:14" s="42" customFormat="1" ht="15.75">
      <c r="E885" s="74"/>
      <c r="F885" s="74"/>
      <c r="J885" s="33"/>
      <c r="K885" s="33"/>
      <c r="L885" s="33"/>
      <c r="M885" s="33"/>
      <c r="N885" s="33"/>
    </row>
    <row r="886" spans="2:14" s="42" customFormat="1" ht="31.5">
      <c r="B886" s="42" t="s">
        <v>124</v>
      </c>
      <c r="C886" s="42" t="s">
        <v>104</v>
      </c>
      <c r="E886" s="74" t="s">
        <v>120</v>
      </c>
      <c r="F886" s="74" t="s">
        <v>538</v>
      </c>
      <c r="G886" s="42" t="s">
        <v>573</v>
      </c>
      <c r="J886" s="33"/>
      <c r="K886" s="33"/>
      <c r="L886" s="33"/>
      <c r="M886" s="33"/>
      <c r="N886" s="33"/>
    </row>
    <row r="887" spans="2:14" s="42" customFormat="1" ht="15.75">
      <c r="D887" s="33" t="s">
        <v>121</v>
      </c>
      <c r="E887" s="209">
        <v>11417156892</v>
      </c>
      <c r="F887" s="209">
        <v>13053218268</v>
      </c>
    </row>
    <row r="888" spans="2:14" s="42" customFormat="1" ht="15.75">
      <c r="D888" s="33"/>
      <c r="E888" s="210"/>
      <c r="F888" s="210"/>
    </row>
    <row r="889" spans="2:14" s="42" customFormat="1" ht="15.75">
      <c r="C889" s="33" t="s">
        <v>122</v>
      </c>
      <c r="D889" s="33"/>
      <c r="E889" s="210"/>
      <c r="F889" s="210"/>
    </row>
    <row r="890" spans="2:14" s="211" customFormat="1" ht="30" customHeight="1">
      <c r="C890" s="300" t="s">
        <v>125</v>
      </c>
      <c r="D890" s="300"/>
      <c r="E890" s="300"/>
      <c r="F890" s="300"/>
      <c r="G890" s="300"/>
      <c r="H890" s="300"/>
    </row>
    <row r="891" spans="2:14" s="42" customFormat="1" ht="15.75"/>
    <row r="892" spans="2:14" s="42" customFormat="1" ht="47.25">
      <c r="B892" s="42" t="s">
        <v>126</v>
      </c>
      <c r="C892" s="42" t="s">
        <v>127</v>
      </c>
      <c r="E892" s="74" t="s">
        <v>128</v>
      </c>
      <c r="F892" s="74" t="s">
        <v>574</v>
      </c>
    </row>
    <row r="893" spans="2:14" s="42" customFormat="1" ht="15.75">
      <c r="D893" s="33" t="s">
        <v>129</v>
      </c>
      <c r="E893" s="209">
        <v>68152500</v>
      </c>
      <c r="F893" s="212">
        <v>13258750.029999999</v>
      </c>
    </row>
    <row r="894" spans="2:14" s="42" customFormat="1" ht="15.75">
      <c r="D894" s="33"/>
      <c r="E894" s="210"/>
      <c r="F894" s="210"/>
    </row>
    <row r="895" spans="2:14" s="42" customFormat="1" ht="15.75">
      <c r="C895" s="33" t="s">
        <v>122</v>
      </c>
      <c r="D895" s="33"/>
      <c r="E895" s="210"/>
      <c r="F895" s="210"/>
    </row>
    <row r="896" spans="2:14" s="211" customFormat="1" ht="30" customHeight="1">
      <c r="C896" s="300" t="s">
        <v>130</v>
      </c>
      <c r="D896" s="300"/>
      <c r="E896" s="300"/>
      <c r="F896" s="300"/>
      <c r="G896" s="300"/>
      <c r="H896" s="300"/>
    </row>
    <row r="897" spans="2:14" s="42" customFormat="1" ht="15.75"/>
    <row r="898" spans="2:14" s="42" customFormat="1" ht="47.25">
      <c r="B898" s="42" t="s">
        <v>131</v>
      </c>
      <c r="C898" s="42" t="s">
        <v>132</v>
      </c>
      <c r="E898" s="74" t="s">
        <v>128</v>
      </c>
      <c r="F898" s="74" t="s">
        <v>575</v>
      </c>
    </row>
    <row r="899" spans="2:14" s="42" customFormat="1" ht="15.75">
      <c r="D899" s="33" t="s">
        <v>129</v>
      </c>
      <c r="E899" s="209">
        <v>11120965445.85</v>
      </c>
      <c r="F899" s="268">
        <v>14087829039.83</v>
      </c>
    </row>
    <row r="900" spans="2:14" s="42" customFormat="1" ht="15.75">
      <c r="D900" s="33"/>
      <c r="E900" s="210"/>
      <c r="F900" s="210"/>
    </row>
    <row r="901" spans="2:14" s="42" customFormat="1" ht="15.75">
      <c r="C901" s="33" t="s">
        <v>133</v>
      </c>
      <c r="D901" s="33"/>
      <c r="E901" s="210"/>
      <c r="F901" s="210"/>
    </row>
    <row r="902" spans="2:14" s="211" customFormat="1" ht="30" customHeight="1">
      <c r="C902" s="300" t="s">
        <v>134</v>
      </c>
      <c r="D902" s="300"/>
      <c r="E902" s="300"/>
      <c r="F902" s="300"/>
      <c r="G902" s="300"/>
      <c r="H902" s="300"/>
    </row>
    <row r="903" spans="2:14" s="42" customFormat="1" ht="15.75"/>
    <row r="904" spans="2:14" s="42" customFormat="1" ht="31.5">
      <c r="B904" s="42" t="s">
        <v>135</v>
      </c>
      <c r="C904" s="42" t="s">
        <v>136</v>
      </c>
      <c r="E904" s="213" t="s">
        <v>137</v>
      </c>
      <c r="F904" s="213" t="s">
        <v>576</v>
      </c>
    </row>
    <row r="905" spans="2:14" s="42" customFormat="1" ht="15.75">
      <c r="D905" s="33" t="s">
        <v>129</v>
      </c>
      <c r="E905" s="212">
        <v>13022917459.33</v>
      </c>
      <c r="F905" s="269">
        <v>11883385993.59</v>
      </c>
    </row>
    <row r="906" spans="2:14" s="42" customFormat="1" ht="15.75">
      <c r="D906" s="33"/>
      <c r="E906" s="210"/>
      <c r="F906" s="210"/>
    </row>
    <row r="907" spans="2:14" s="42" customFormat="1" ht="15.75">
      <c r="C907" s="33" t="s">
        <v>122</v>
      </c>
      <c r="D907" s="33"/>
      <c r="E907" s="210"/>
      <c r="F907" s="210"/>
    </row>
    <row r="908" spans="2:14" s="211" customFormat="1" ht="15.75">
      <c r="C908" s="300" t="s">
        <v>138</v>
      </c>
      <c r="D908" s="300"/>
      <c r="E908" s="300"/>
      <c r="F908" s="300"/>
      <c r="G908" s="300"/>
      <c r="H908" s="300"/>
      <c r="J908" s="33"/>
      <c r="K908" s="33"/>
      <c r="L908" s="33"/>
      <c r="M908" s="33"/>
      <c r="N908" s="33"/>
    </row>
    <row r="909" spans="2:14" s="42" customFormat="1" ht="15.75"/>
    <row r="910" spans="2:14" s="42" customFormat="1" ht="31.5">
      <c r="B910" s="42" t="s">
        <v>139</v>
      </c>
      <c r="C910" s="42" t="s">
        <v>140</v>
      </c>
      <c r="E910" s="213" t="s">
        <v>137</v>
      </c>
      <c r="F910" s="213" t="s">
        <v>576</v>
      </c>
    </row>
    <row r="911" spans="2:14" s="42" customFormat="1" ht="15.75">
      <c r="D911" s="33" t="s">
        <v>129</v>
      </c>
      <c r="E911" s="212">
        <v>44985771</v>
      </c>
      <c r="F911" s="212">
        <v>24334686</v>
      </c>
    </row>
    <row r="912" spans="2:14" s="42" customFormat="1" ht="15.75">
      <c r="D912" s="33"/>
      <c r="E912" s="210"/>
      <c r="F912" s="210"/>
    </row>
    <row r="913" spans="1:10" s="42" customFormat="1" ht="15.75">
      <c r="C913" s="33" t="s">
        <v>122</v>
      </c>
      <c r="D913" s="33"/>
      <c r="E913" s="210"/>
      <c r="F913" s="210"/>
    </row>
    <row r="914" spans="1:10" s="211" customFormat="1" ht="15.75">
      <c r="C914" s="300" t="s">
        <v>141</v>
      </c>
      <c r="D914" s="300"/>
      <c r="E914" s="300"/>
      <c r="F914" s="300"/>
      <c r="G914" s="300"/>
      <c r="H914" s="300"/>
    </row>
    <row r="915" spans="1:10" s="42" customFormat="1" ht="31.5">
      <c r="B915" s="42" t="s">
        <v>142</v>
      </c>
      <c r="C915" s="42" t="s">
        <v>143</v>
      </c>
      <c r="E915" s="213" t="s">
        <v>137</v>
      </c>
      <c r="F915" s="213" t="s">
        <v>576</v>
      </c>
    </row>
    <row r="916" spans="1:10" s="42" customFormat="1" ht="15.75">
      <c r="D916" s="33" t="s">
        <v>129</v>
      </c>
      <c r="E916" s="212">
        <v>12312460723.360001</v>
      </c>
      <c r="F916" s="212">
        <v>11859051307.59</v>
      </c>
    </row>
    <row r="917" spans="1:10" s="42" customFormat="1" ht="15.75">
      <c r="D917" s="33"/>
      <c r="E917" s="210"/>
      <c r="F917" s="210"/>
    </row>
    <row r="918" spans="1:10" s="42" customFormat="1" ht="15.75">
      <c r="C918" s="33" t="s">
        <v>122</v>
      </c>
      <c r="D918" s="33"/>
      <c r="E918" s="210"/>
      <c r="F918" s="210"/>
    </row>
    <row r="919" spans="1:10" s="211" customFormat="1" ht="15.75">
      <c r="C919" s="300" t="s">
        <v>144</v>
      </c>
      <c r="D919" s="300"/>
      <c r="E919" s="300"/>
      <c r="F919" s="300"/>
      <c r="G919" s="300"/>
      <c r="H919" s="300"/>
    </row>
    <row r="920" spans="1:10" s="42" customFormat="1" ht="15.75">
      <c r="A920" s="33"/>
      <c r="B920" s="33"/>
      <c r="C920" s="33"/>
      <c r="D920" s="33"/>
    </row>
    <row r="921" spans="1:10" s="177" customFormat="1" ht="45" customHeight="1">
      <c r="A921" s="214"/>
      <c r="B921" s="301"/>
      <c r="C921" s="301"/>
      <c r="D921" s="301"/>
      <c r="E921" s="301"/>
      <c r="F921" s="301"/>
      <c r="G921" s="301"/>
      <c r="H921" s="301"/>
    </row>
    <row r="922" spans="1:10" s="42" customFormat="1" ht="15.75">
      <c r="A922" s="302" t="s">
        <v>145</v>
      </c>
      <c r="B922" s="302"/>
      <c r="C922" s="302"/>
      <c r="D922" s="302"/>
      <c r="E922" s="302"/>
      <c r="F922" s="302"/>
      <c r="G922" s="302"/>
      <c r="H922" s="302"/>
      <c r="I922" s="302"/>
    </row>
    <row r="923" spans="1:10" s="42" customFormat="1" ht="15.75">
      <c r="A923" s="302" t="s">
        <v>146</v>
      </c>
      <c r="B923" s="302"/>
      <c r="C923" s="302"/>
      <c r="D923" s="302"/>
      <c r="E923" s="302"/>
      <c r="F923" s="302"/>
      <c r="G923" s="302"/>
      <c r="H923" s="302"/>
      <c r="I923" s="302"/>
    </row>
    <row r="924" spans="1:10" s="42" customFormat="1" ht="15.75">
      <c r="A924" s="177" t="s">
        <v>147</v>
      </c>
      <c r="B924" s="177" t="s">
        <v>148</v>
      </c>
      <c r="C924" s="215"/>
      <c r="D924" s="215"/>
      <c r="E924" s="177"/>
      <c r="F924" s="216"/>
      <c r="G924" s="215"/>
      <c r="H924" s="215"/>
      <c r="I924" s="215"/>
    </row>
    <row r="925" spans="1:10" s="177" customFormat="1" ht="15.75">
      <c r="C925" s="42"/>
      <c r="D925" s="42"/>
      <c r="F925" s="217"/>
      <c r="G925" s="42"/>
      <c r="H925" s="42"/>
      <c r="I925" s="42"/>
      <c r="J925" s="218"/>
    </row>
    <row r="926" spans="1:10" s="177" customFormat="1" ht="15.75">
      <c r="C926" s="42"/>
      <c r="D926" s="315" t="s">
        <v>502</v>
      </c>
      <c r="E926" s="315"/>
      <c r="F926" s="315"/>
      <c r="G926" s="315"/>
      <c r="H926" s="315"/>
      <c r="I926" s="42"/>
      <c r="J926" s="218"/>
    </row>
    <row r="927" spans="1:10" s="177" customFormat="1" ht="15.6" customHeight="1">
      <c r="C927" s="42"/>
      <c r="D927" s="316" t="s">
        <v>503</v>
      </c>
      <c r="E927" s="316"/>
      <c r="F927" s="316"/>
      <c r="G927" s="316"/>
      <c r="H927" s="316"/>
      <c r="I927" s="42"/>
      <c r="J927" s="218"/>
    </row>
    <row r="928" spans="1:10" s="177" customFormat="1" ht="15.75">
      <c r="C928" s="42"/>
      <c r="D928" s="220"/>
      <c r="E928" s="219"/>
      <c r="F928" s="221"/>
      <c r="G928" s="219"/>
      <c r="H928" s="219"/>
      <c r="I928" s="42"/>
      <c r="J928" s="218"/>
    </row>
    <row r="929" spans="3:10" s="177" customFormat="1" ht="15.75">
      <c r="C929" s="42"/>
      <c r="D929" s="42"/>
      <c r="F929" s="217"/>
      <c r="G929" s="42"/>
      <c r="H929" s="42"/>
      <c r="I929" s="42"/>
      <c r="J929" s="218"/>
    </row>
    <row r="930" spans="3:10" s="177" customFormat="1" ht="15.75">
      <c r="C930" s="42"/>
      <c r="D930" s="42"/>
      <c r="F930" s="217"/>
      <c r="G930" s="42"/>
      <c r="H930" s="42"/>
      <c r="I930" s="42"/>
      <c r="J930" s="218"/>
    </row>
    <row r="931" spans="3:10" s="177" customFormat="1" ht="15.75">
      <c r="C931" s="42"/>
      <c r="D931" s="42"/>
      <c r="F931" s="217"/>
      <c r="G931" s="42"/>
      <c r="H931" s="42"/>
      <c r="I931" s="42"/>
      <c r="J931" s="218"/>
    </row>
    <row r="932" spans="3:10" s="177" customFormat="1" ht="15.75">
      <c r="C932" s="42"/>
      <c r="D932" s="42"/>
      <c r="F932" s="217"/>
      <c r="G932" s="42"/>
      <c r="H932" s="42"/>
      <c r="I932" s="42"/>
      <c r="J932" s="218"/>
    </row>
    <row r="933" spans="3:10" s="177" customFormat="1" ht="15.75">
      <c r="C933" s="42"/>
      <c r="D933" s="42"/>
      <c r="F933" s="217"/>
      <c r="G933" s="42"/>
      <c r="H933" s="42"/>
      <c r="I933" s="42"/>
      <c r="J933" s="218"/>
    </row>
    <row r="934" spans="3:10" s="177" customFormat="1" ht="15.75">
      <c r="C934" s="42"/>
      <c r="D934" s="42"/>
      <c r="F934" s="217"/>
      <c r="G934" s="42"/>
      <c r="H934" s="42"/>
      <c r="I934" s="42"/>
      <c r="J934" s="218"/>
    </row>
    <row r="935" spans="3:10" s="177" customFormat="1" ht="15.75">
      <c r="C935" s="42"/>
      <c r="D935" s="42"/>
      <c r="F935" s="217"/>
      <c r="G935" s="42"/>
      <c r="H935" s="42"/>
      <c r="I935" s="42"/>
      <c r="J935" s="218"/>
    </row>
    <row r="936" spans="3:10" s="177" customFormat="1" ht="15.75">
      <c r="C936" s="42"/>
      <c r="D936" s="42"/>
      <c r="F936" s="217"/>
      <c r="G936" s="42"/>
      <c r="H936" s="42"/>
      <c r="I936" s="42"/>
      <c r="J936" s="218"/>
    </row>
    <row r="937" spans="3:10" s="177" customFormat="1" ht="15.75">
      <c r="C937" s="42"/>
      <c r="D937" s="42"/>
      <c r="F937" s="217"/>
      <c r="G937" s="42"/>
      <c r="H937" s="42"/>
      <c r="I937" s="42"/>
      <c r="J937" s="218"/>
    </row>
    <row r="938" spans="3:10" s="177" customFormat="1" ht="15.75">
      <c r="C938" s="42"/>
      <c r="D938" s="42"/>
      <c r="F938" s="217"/>
      <c r="G938" s="42"/>
      <c r="H938" s="42"/>
      <c r="I938" s="42"/>
      <c r="J938" s="218"/>
    </row>
    <row r="939" spans="3:10" s="177" customFormat="1" ht="15.75">
      <c r="C939" s="42"/>
      <c r="D939" s="42"/>
      <c r="F939" s="217"/>
      <c r="G939" s="42"/>
      <c r="H939" s="42"/>
      <c r="I939" s="42"/>
      <c r="J939" s="218"/>
    </row>
    <row r="940" spans="3:10" s="177" customFormat="1" ht="15.75">
      <c r="C940" s="42"/>
      <c r="D940" s="42"/>
      <c r="F940" s="217"/>
      <c r="G940" s="42"/>
      <c r="H940" s="42"/>
      <c r="I940" s="42"/>
      <c r="J940" s="218"/>
    </row>
    <row r="941" spans="3:10" s="177" customFormat="1" ht="15.75">
      <c r="C941" s="42"/>
      <c r="D941" s="42"/>
      <c r="F941" s="217"/>
      <c r="G941" s="42"/>
      <c r="H941" s="42"/>
      <c r="I941" s="42"/>
      <c r="J941" s="218"/>
    </row>
    <row r="942" spans="3:10" s="177" customFormat="1" ht="15.75">
      <c r="C942" s="42"/>
      <c r="D942" s="42"/>
      <c r="F942" s="217"/>
      <c r="G942" s="42"/>
      <c r="H942" s="42"/>
      <c r="I942" s="42"/>
      <c r="J942" s="218"/>
    </row>
    <row r="943" spans="3:10" s="177" customFormat="1" ht="15.75">
      <c r="C943" s="42"/>
      <c r="D943" s="42"/>
      <c r="F943" s="217"/>
      <c r="G943" s="42"/>
      <c r="H943" s="42"/>
      <c r="I943" s="42"/>
      <c r="J943" s="218"/>
    </row>
    <row r="944" spans="3:10" s="177" customFormat="1" ht="15.75">
      <c r="C944" s="42"/>
      <c r="D944" s="42"/>
      <c r="F944" s="217"/>
      <c r="G944" s="42"/>
      <c r="H944" s="42"/>
      <c r="I944" s="42"/>
      <c r="J944" s="218"/>
    </row>
    <row r="945" spans="1:10" s="177" customFormat="1" ht="15.75">
      <c r="C945" s="42"/>
      <c r="D945" s="42"/>
      <c r="F945" s="217"/>
      <c r="G945" s="42"/>
      <c r="H945" s="42"/>
      <c r="I945" s="42"/>
      <c r="J945" s="218"/>
    </row>
    <row r="946" spans="1:10" s="177" customFormat="1" ht="15.75">
      <c r="C946" s="42"/>
      <c r="D946" s="42"/>
      <c r="F946" s="217"/>
      <c r="G946" s="42"/>
      <c r="H946" s="42"/>
      <c r="I946" s="42"/>
      <c r="J946" s="218"/>
    </row>
    <row r="947" spans="1:10" s="177" customFormat="1" ht="15.75">
      <c r="C947" s="42"/>
      <c r="D947" s="42"/>
      <c r="F947" s="217"/>
      <c r="G947" s="42"/>
      <c r="H947" s="42"/>
      <c r="I947" s="42"/>
      <c r="J947" s="218"/>
    </row>
    <row r="948" spans="1:10" s="177" customFormat="1" ht="15.75">
      <c r="C948" s="42"/>
      <c r="D948" s="42"/>
      <c r="F948" s="217"/>
      <c r="G948" s="42"/>
      <c r="H948" s="42"/>
      <c r="I948" s="42"/>
      <c r="J948" s="218"/>
    </row>
    <row r="949" spans="1:10" s="177" customFormat="1" ht="15.75">
      <c r="C949" s="42"/>
      <c r="D949" s="42"/>
      <c r="F949" s="217"/>
      <c r="G949" s="42"/>
      <c r="H949" s="42"/>
      <c r="I949" s="42"/>
      <c r="J949" s="218"/>
    </row>
    <row r="950" spans="1:10" s="177" customFormat="1" ht="15.75">
      <c r="C950" s="42"/>
      <c r="D950" s="42"/>
      <c r="F950" s="217"/>
      <c r="G950" s="42"/>
      <c r="H950" s="42"/>
      <c r="I950" s="42"/>
      <c r="J950" s="218"/>
    </row>
    <row r="951" spans="1:10" s="177" customFormat="1" ht="15.75">
      <c r="C951" s="42"/>
      <c r="D951" s="42"/>
      <c r="F951" s="217"/>
      <c r="G951" s="42"/>
      <c r="H951" s="42"/>
      <c r="I951" s="42"/>
      <c r="J951" s="218"/>
    </row>
    <row r="952" spans="1:10" s="177" customFormat="1" ht="15.75">
      <c r="C952" s="42"/>
      <c r="D952" s="42"/>
      <c r="F952" s="217"/>
      <c r="G952" s="42"/>
      <c r="H952" s="42"/>
      <c r="I952" s="42"/>
      <c r="J952" s="218"/>
    </row>
    <row r="953" spans="1:10" s="177" customFormat="1" ht="15.75">
      <c r="C953" s="42"/>
      <c r="D953" s="42"/>
      <c r="F953" s="217"/>
      <c r="G953" s="42"/>
      <c r="H953" s="42"/>
      <c r="I953" s="42"/>
      <c r="J953" s="218"/>
    </row>
    <row r="954" spans="1:10" s="177" customFormat="1" ht="15.75">
      <c r="C954" s="42"/>
      <c r="D954" s="42"/>
      <c r="F954" s="217"/>
      <c r="G954" s="42"/>
      <c r="H954" s="42"/>
      <c r="I954" s="42"/>
      <c r="J954" s="218"/>
    </row>
    <row r="955" spans="1:10" s="177" customFormat="1" ht="15.75">
      <c r="J955" s="218"/>
    </row>
    <row r="956" spans="1:10" s="177" customFormat="1" ht="15.75">
      <c r="A956" s="177" t="s">
        <v>149</v>
      </c>
      <c r="B956" s="177" t="s">
        <v>150</v>
      </c>
      <c r="C956" s="222"/>
      <c r="D956" s="222"/>
      <c r="E956" s="36"/>
      <c r="F956" s="223"/>
      <c r="G956" s="222"/>
      <c r="J956" s="218"/>
    </row>
    <row r="957" spans="1:10" s="177" customFormat="1" ht="15.75">
      <c r="A957" s="42"/>
      <c r="B957" s="317" t="s">
        <v>504</v>
      </c>
      <c r="C957" s="317"/>
      <c r="D957" s="317"/>
      <c r="E957" s="317"/>
      <c r="F957" s="317"/>
      <c r="G957" s="317"/>
      <c r="J957" s="218"/>
    </row>
    <row r="958" spans="1:10" s="177" customFormat="1" ht="31.5">
      <c r="A958" s="42"/>
      <c r="B958" s="224" t="s">
        <v>505</v>
      </c>
      <c r="C958" s="224"/>
      <c r="D958" s="224"/>
      <c r="E958" s="225"/>
      <c r="F958" s="226"/>
      <c r="G958" s="224"/>
      <c r="J958" s="218"/>
    </row>
    <row r="959" spans="1:10" s="177" customFormat="1" ht="15.75">
      <c r="A959" s="42"/>
      <c r="B959" s="318" t="s">
        <v>506</v>
      </c>
      <c r="C959" s="318"/>
      <c r="D959" s="318"/>
      <c r="E959" s="318"/>
      <c r="F959" s="318"/>
      <c r="G959" s="318"/>
      <c r="J959" s="218"/>
    </row>
    <row r="960" spans="1:10" s="177" customFormat="1" ht="15.75">
      <c r="A960" s="42"/>
      <c r="B960" s="333" t="s">
        <v>507</v>
      </c>
      <c r="C960" s="333"/>
      <c r="D960" s="333"/>
      <c r="E960" s="333"/>
      <c r="F960" s="333"/>
      <c r="G960" s="333"/>
      <c r="J960" s="218"/>
    </row>
    <row r="961" spans="1:10" s="177" customFormat="1" ht="15.75">
      <c r="A961" s="42"/>
      <c r="B961" s="334" t="s">
        <v>508</v>
      </c>
      <c r="C961" s="334"/>
      <c r="D961" s="334"/>
      <c r="E961" s="334"/>
      <c r="F961" s="334"/>
      <c r="G961" s="334"/>
      <c r="J961" s="218"/>
    </row>
    <row r="962" spans="1:10" s="177" customFormat="1" ht="15.75">
      <c r="A962" s="42"/>
      <c r="B962" s="335" t="s">
        <v>509</v>
      </c>
      <c r="C962" s="335"/>
      <c r="D962" s="335"/>
      <c r="E962" s="335"/>
      <c r="F962" s="335"/>
      <c r="G962" s="335"/>
      <c r="J962" s="218"/>
    </row>
    <row r="963" spans="1:10" s="177" customFormat="1" ht="15.75">
      <c r="A963" s="42"/>
      <c r="B963" s="335" t="s">
        <v>510</v>
      </c>
      <c r="C963" s="335"/>
      <c r="D963" s="335"/>
      <c r="E963" s="335"/>
      <c r="F963" s="335"/>
      <c r="G963" s="335"/>
      <c r="J963" s="218"/>
    </row>
    <row r="964" spans="1:10" s="177" customFormat="1" ht="15.75">
      <c r="A964" s="42"/>
      <c r="B964" s="335" t="s">
        <v>511</v>
      </c>
      <c r="C964" s="335"/>
      <c r="D964" s="335"/>
      <c r="E964" s="335"/>
      <c r="F964" s="335"/>
      <c r="G964" s="335"/>
      <c r="J964" s="218"/>
    </row>
    <row r="965" spans="1:10" s="177" customFormat="1" ht="15.75">
      <c r="A965" s="42"/>
      <c r="B965" s="320" t="s">
        <v>512</v>
      </c>
      <c r="C965" s="320"/>
      <c r="D965" s="320"/>
      <c r="E965" s="320"/>
      <c r="F965" s="320"/>
      <c r="G965" s="320"/>
      <c r="J965" s="218"/>
    </row>
    <row r="966" spans="1:10" s="177" customFormat="1" ht="15.75">
      <c r="A966" s="42"/>
      <c r="B966" s="319" t="s">
        <v>513</v>
      </c>
      <c r="C966" s="319"/>
      <c r="D966" s="319"/>
      <c r="E966" s="319"/>
      <c r="F966" s="319"/>
      <c r="G966" s="319"/>
      <c r="J966" s="218"/>
    </row>
    <row r="967" spans="1:10" s="177" customFormat="1" ht="15.75">
      <c r="A967" s="42"/>
      <c r="B967" s="319" t="s">
        <v>514</v>
      </c>
      <c r="C967" s="319"/>
      <c r="D967" s="319"/>
      <c r="E967" s="319"/>
      <c r="F967" s="319"/>
      <c r="G967" s="319"/>
      <c r="J967" s="218"/>
    </row>
    <row r="968" spans="1:10" s="177" customFormat="1" ht="15.75">
      <c r="A968" s="42"/>
      <c r="B968" s="319" t="s">
        <v>515</v>
      </c>
      <c r="C968" s="319"/>
      <c r="D968" s="319"/>
      <c r="E968" s="319"/>
      <c r="F968" s="319"/>
      <c r="G968" s="319"/>
      <c r="J968" s="218"/>
    </row>
    <row r="969" spans="1:10" s="177" customFormat="1" ht="15.75">
      <c r="A969" s="42"/>
      <c r="B969" s="319" t="s">
        <v>516</v>
      </c>
      <c r="C969" s="319"/>
      <c r="D969" s="319"/>
      <c r="E969" s="319"/>
      <c r="F969" s="319"/>
      <c r="G969" s="319"/>
      <c r="J969" s="218"/>
    </row>
    <row r="970" spans="1:10" s="177" customFormat="1" ht="15.75">
      <c r="A970" s="211"/>
      <c r="B970" s="320" t="s">
        <v>517</v>
      </c>
      <c r="C970" s="320"/>
      <c r="D970" s="320"/>
      <c r="E970" s="320"/>
      <c r="F970" s="320"/>
      <c r="G970" s="320"/>
      <c r="J970" s="218"/>
    </row>
    <row r="971" spans="1:10" s="177" customFormat="1" ht="15.75">
      <c r="A971" s="42"/>
      <c r="B971" s="319" t="s">
        <v>518</v>
      </c>
      <c r="C971" s="319"/>
      <c r="D971" s="319"/>
      <c r="E971" s="319"/>
      <c r="F971" s="319"/>
      <c r="G971" s="319"/>
      <c r="J971" s="218"/>
    </row>
    <row r="972" spans="1:10" s="177" customFormat="1" ht="15.75">
      <c r="A972" s="42"/>
      <c r="B972" s="319" t="s">
        <v>519</v>
      </c>
      <c r="C972" s="319"/>
      <c r="D972" s="319"/>
      <c r="E972" s="319"/>
      <c r="F972" s="319"/>
      <c r="G972" s="319"/>
      <c r="J972" s="218"/>
    </row>
    <row r="973" spans="1:10" s="177" customFormat="1" ht="15.75">
      <c r="A973" s="42"/>
      <c r="B973" s="319" t="s">
        <v>520</v>
      </c>
      <c r="C973" s="319"/>
      <c r="D973" s="319"/>
      <c r="E973" s="319"/>
      <c r="F973" s="319"/>
      <c r="G973" s="319"/>
      <c r="J973" s="218"/>
    </row>
    <row r="974" spans="1:10" s="177" customFormat="1" ht="15.75">
      <c r="A974" s="42"/>
      <c r="B974" s="319" t="s">
        <v>521</v>
      </c>
      <c r="C974" s="319"/>
      <c r="D974" s="319"/>
      <c r="E974" s="319"/>
      <c r="F974" s="319"/>
      <c r="G974" s="319"/>
      <c r="J974" s="218"/>
    </row>
    <row r="975" spans="1:10" s="177" customFormat="1" ht="15.75">
      <c r="A975" s="42"/>
      <c r="B975" s="320" t="s">
        <v>522</v>
      </c>
      <c r="C975" s="320"/>
      <c r="D975" s="320"/>
      <c r="E975" s="320"/>
      <c r="F975" s="320"/>
      <c r="G975" s="320"/>
      <c r="J975" s="218"/>
    </row>
    <row r="976" spans="1:10" s="177" customFormat="1" ht="15.75">
      <c r="A976" s="42"/>
      <c r="B976" s="319" t="s">
        <v>523</v>
      </c>
      <c r="C976" s="319"/>
      <c r="D976" s="319"/>
      <c r="E976" s="319"/>
      <c r="F976" s="319"/>
      <c r="G976" s="319"/>
      <c r="J976" s="218"/>
    </row>
    <row r="977" spans="1:12" s="177" customFormat="1" ht="15.75">
      <c r="A977" s="42"/>
      <c r="B977" s="320" t="s">
        <v>524</v>
      </c>
      <c r="C977" s="320"/>
      <c r="D977" s="320"/>
      <c r="E977" s="320"/>
      <c r="F977" s="320"/>
      <c r="G977" s="320"/>
      <c r="J977" s="218"/>
    </row>
    <row r="978" spans="1:12" s="177" customFormat="1" ht="15.75">
      <c r="A978" s="42"/>
      <c r="B978" s="319" t="s">
        <v>525</v>
      </c>
      <c r="C978" s="319"/>
      <c r="D978" s="319"/>
      <c r="E978" s="319"/>
      <c r="F978" s="319"/>
      <c r="G978" s="319"/>
      <c r="J978" s="218"/>
    </row>
    <row r="979" spans="1:12" s="177" customFormat="1" ht="15.75">
      <c r="A979" s="42"/>
      <c r="B979" s="320" t="s">
        <v>526</v>
      </c>
      <c r="C979" s="320"/>
      <c r="D979" s="320"/>
      <c r="E979" s="320"/>
      <c r="F979" s="320"/>
      <c r="G979" s="320"/>
      <c r="J979" s="218"/>
    </row>
    <row r="980" spans="1:12" s="177" customFormat="1" ht="15.75">
      <c r="A980" s="42"/>
      <c r="B980" s="319" t="s">
        <v>527</v>
      </c>
      <c r="C980" s="319"/>
      <c r="D980" s="319"/>
      <c r="E980" s="319"/>
      <c r="F980" s="319"/>
      <c r="G980" s="319"/>
      <c r="J980" s="218"/>
    </row>
    <row r="981" spans="1:12" s="177" customFormat="1" ht="15.75">
      <c r="A981" s="42"/>
      <c r="B981" s="42"/>
      <c r="C981" s="33"/>
      <c r="D981" s="33"/>
      <c r="E981" s="36"/>
      <c r="F981" s="227"/>
      <c r="G981" s="33"/>
      <c r="J981" s="218"/>
    </row>
    <row r="982" spans="1:12" s="38" customFormat="1" ht="15.75">
      <c r="A982" s="33"/>
      <c r="B982" s="33"/>
      <c r="C982" s="33"/>
      <c r="D982" s="33"/>
      <c r="E982" s="33"/>
      <c r="F982" s="33"/>
      <c r="G982" s="33"/>
      <c r="H982" s="33"/>
      <c r="I982" s="33"/>
      <c r="J982" s="43"/>
      <c r="K982" s="33"/>
    </row>
    <row r="983" spans="1:12" s="38" customFormat="1" ht="15.6" hidden="1" customHeight="1">
      <c r="A983" s="33"/>
      <c r="B983" s="33"/>
      <c r="C983" s="33"/>
      <c r="D983" s="33"/>
      <c r="E983" s="33"/>
      <c r="F983" s="33"/>
      <c r="G983" s="33"/>
      <c r="H983" s="33"/>
      <c r="I983" s="33"/>
      <c r="J983" s="43"/>
      <c r="K983" s="33"/>
    </row>
    <row r="984" spans="1:12" s="38" customFormat="1" ht="15.6" hidden="1" customHeight="1">
      <c r="A984" s="33"/>
      <c r="B984" s="33"/>
      <c r="C984" s="33"/>
      <c r="D984" s="33"/>
      <c r="E984" s="33"/>
      <c r="F984" s="33"/>
      <c r="G984" s="33"/>
      <c r="H984" s="33"/>
      <c r="I984" s="33"/>
      <c r="J984" s="43"/>
      <c r="K984" s="33"/>
    </row>
    <row r="985" spans="1:12" s="38" customFormat="1" ht="15.6" hidden="1" customHeight="1">
      <c r="A985" s="33"/>
      <c r="B985" s="33"/>
      <c r="C985" s="33"/>
      <c r="D985" s="33"/>
      <c r="E985" s="33"/>
      <c r="F985" s="33"/>
      <c r="G985" s="33"/>
      <c r="H985" s="33"/>
      <c r="I985" s="33"/>
      <c r="J985" s="43"/>
      <c r="K985" s="33"/>
    </row>
    <row r="986" spans="1:12" s="38" customFormat="1" ht="15.6" hidden="1" customHeight="1">
      <c r="A986" s="33"/>
      <c r="B986" s="33"/>
      <c r="C986" s="33"/>
      <c r="D986" s="33"/>
      <c r="E986" s="33"/>
      <c r="F986" s="33"/>
      <c r="G986" s="33"/>
      <c r="H986" s="33"/>
      <c r="I986" s="33"/>
      <c r="J986" s="43"/>
      <c r="K986" s="33"/>
    </row>
    <row r="987" spans="1:12" s="38" customFormat="1" ht="15.6" hidden="1" customHeight="1">
      <c r="A987" s="33"/>
      <c r="B987" s="33"/>
      <c r="C987" s="33"/>
      <c r="D987" s="33"/>
      <c r="E987" s="33"/>
      <c r="F987" s="33"/>
      <c r="G987" s="33"/>
      <c r="H987" s="33"/>
      <c r="I987" s="33"/>
      <c r="J987" s="43"/>
      <c r="K987" s="33"/>
    </row>
    <row r="988" spans="1:12" s="38" customFormat="1" ht="15.6" hidden="1" customHeight="1">
      <c r="A988" s="33"/>
      <c r="B988" s="33"/>
      <c r="C988" s="33"/>
      <c r="D988" s="33"/>
      <c r="E988" s="33"/>
      <c r="F988" s="33"/>
      <c r="G988" s="33"/>
      <c r="H988" s="33"/>
      <c r="I988" s="33"/>
      <c r="J988" s="43"/>
      <c r="K988" s="33"/>
      <c r="L988" s="228"/>
    </row>
    <row r="989" spans="1:12" s="38" customFormat="1" ht="15.6" hidden="1" customHeight="1">
      <c r="A989" s="33"/>
      <c r="B989" s="33"/>
      <c r="C989" s="33"/>
      <c r="D989" s="33"/>
      <c r="E989" s="33"/>
      <c r="F989" s="33"/>
      <c r="G989" s="33"/>
      <c r="H989" s="33"/>
      <c r="I989" s="33"/>
      <c r="J989" s="43"/>
      <c r="K989" s="33"/>
      <c r="L989" s="228"/>
    </row>
    <row r="990" spans="1:12" s="38" customFormat="1" ht="15.6" hidden="1" customHeight="1">
      <c r="A990" s="33"/>
      <c r="B990" s="33"/>
      <c r="C990" s="33"/>
      <c r="D990" s="33"/>
      <c r="E990" s="33"/>
      <c r="F990" s="33"/>
      <c r="G990" s="33"/>
      <c r="H990" s="33"/>
      <c r="I990" s="33"/>
      <c r="J990" s="43"/>
      <c r="K990" s="33"/>
      <c r="L990" s="228"/>
    </row>
    <row r="991" spans="1:12" s="42" customFormat="1" ht="15.75">
      <c r="A991" s="302" t="s">
        <v>151</v>
      </c>
      <c r="B991" s="302"/>
      <c r="C991" s="302"/>
      <c r="D991" s="302"/>
      <c r="E991" s="302"/>
      <c r="F991" s="302"/>
      <c r="G991" s="302"/>
      <c r="H991" s="302"/>
      <c r="I991" s="302"/>
      <c r="L991" s="229"/>
    </row>
    <row r="992" spans="1:12" s="42" customFormat="1" ht="15.75">
      <c r="A992" s="302" t="s">
        <v>152</v>
      </c>
      <c r="B992" s="302"/>
      <c r="C992" s="302"/>
      <c r="D992" s="302"/>
      <c r="E992" s="302"/>
      <c r="F992" s="302"/>
      <c r="G992" s="302"/>
      <c r="H992" s="302"/>
      <c r="I992" s="302"/>
      <c r="L992" s="229"/>
    </row>
    <row r="993" spans="1:10" s="33" customFormat="1" ht="15.75">
      <c r="B993" s="33" t="s">
        <v>539</v>
      </c>
      <c r="J993" s="43"/>
    </row>
    <row r="994" spans="1:10" s="33" customFormat="1" ht="15.75">
      <c r="J994" s="43"/>
    </row>
    <row r="995" spans="1:10" s="42" customFormat="1" ht="15.75">
      <c r="A995" s="42" t="s">
        <v>153</v>
      </c>
      <c r="B995" s="42" t="s">
        <v>154</v>
      </c>
      <c r="D995" s="211"/>
      <c r="J995" s="41"/>
    </row>
    <row r="996" spans="1:10" s="42" customFormat="1" ht="15.75">
      <c r="B996" s="42" t="s">
        <v>155</v>
      </c>
      <c r="C996" s="42" t="s">
        <v>92</v>
      </c>
      <c r="D996" s="211"/>
      <c r="J996" s="41"/>
    </row>
    <row r="997" spans="1:10" s="42" customFormat="1" ht="15.75">
      <c r="B997" s="42" t="s">
        <v>156</v>
      </c>
      <c r="C997" s="42" t="s">
        <v>157</v>
      </c>
      <c r="D997" s="230"/>
      <c r="E997" s="231"/>
      <c r="F997" s="231"/>
      <c r="G997" s="231"/>
      <c r="H997" s="231"/>
      <c r="J997" s="41"/>
    </row>
    <row r="998" spans="1:10" s="36" customFormat="1" ht="15.75">
      <c r="C998" s="292" t="s">
        <v>545</v>
      </c>
      <c r="D998" s="292"/>
      <c r="E998" s="292"/>
      <c r="F998" s="292"/>
      <c r="G998" s="292"/>
      <c r="H998" s="292"/>
      <c r="J998" s="48"/>
    </row>
    <row r="999" spans="1:10" s="36" customFormat="1" ht="15.75">
      <c r="C999" s="36" t="s">
        <v>158</v>
      </c>
      <c r="D999" s="292" t="s">
        <v>476</v>
      </c>
      <c r="E999" s="292"/>
      <c r="F999" s="292"/>
      <c r="G999" s="292"/>
      <c r="H999" s="292"/>
      <c r="J999" s="48"/>
    </row>
    <row r="1000" spans="1:10" s="36" customFormat="1" ht="15.75">
      <c r="C1000" s="36" t="s">
        <v>159</v>
      </c>
      <c r="D1000" s="292" t="s">
        <v>546</v>
      </c>
      <c r="E1000" s="292"/>
      <c r="F1000" s="292"/>
      <c r="G1000" s="292"/>
      <c r="H1000" s="292"/>
      <c r="J1000" s="48"/>
    </row>
    <row r="1001" spans="1:10" s="36" customFormat="1" ht="15.6" customHeight="1">
      <c r="C1001" s="36" t="s">
        <v>160</v>
      </c>
      <c r="D1001" s="292" t="s">
        <v>477</v>
      </c>
      <c r="E1001" s="292"/>
      <c r="F1001" s="292"/>
      <c r="G1001" s="292"/>
      <c r="H1001" s="292"/>
      <c r="J1001" s="48"/>
    </row>
    <row r="1002" spans="1:10" s="36" customFormat="1" ht="15.6" customHeight="1">
      <c r="C1002" s="36" t="s">
        <v>161</v>
      </c>
      <c r="D1002" s="292" t="s">
        <v>478</v>
      </c>
      <c r="E1002" s="292"/>
      <c r="F1002" s="292"/>
      <c r="G1002" s="292"/>
      <c r="H1002" s="292"/>
      <c r="J1002" s="48"/>
    </row>
    <row r="1003" spans="1:10" s="42" customFormat="1" ht="15.75">
      <c r="B1003" s="42" t="s">
        <v>162</v>
      </c>
      <c r="C1003" s="42" t="s">
        <v>104</v>
      </c>
      <c r="D1003" s="211"/>
      <c r="J1003" s="41"/>
    </row>
    <row r="1004" spans="1:10" s="54" customFormat="1" ht="30" customHeight="1">
      <c r="C1004" s="292" t="s">
        <v>547</v>
      </c>
      <c r="D1004" s="292"/>
      <c r="E1004" s="292"/>
      <c r="F1004" s="292"/>
      <c r="G1004" s="292"/>
      <c r="H1004" s="292"/>
      <c r="J1004" s="232"/>
    </row>
    <row r="1005" spans="1:10" s="42" customFormat="1" ht="15.75">
      <c r="B1005" s="37" t="s">
        <v>163</v>
      </c>
      <c r="C1005" s="37" t="s">
        <v>107</v>
      </c>
      <c r="E1005" s="231"/>
      <c r="F1005" s="231"/>
      <c r="G1005" s="231"/>
      <c r="H1005" s="231"/>
      <c r="J1005" s="41"/>
    </row>
    <row r="1006" spans="1:10" s="80" customFormat="1" ht="30" customHeight="1">
      <c r="B1006" s="35"/>
      <c r="C1006" s="292" t="s">
        <v>548</v>
      </c>
      <c r="D1006" s="292"/>
      <c r="E1006" s="292"/>
      <c r="F1006" s="292"/>
      <c r="G1006" s="292"/>
      <c r="H1006" s="292"/>
      <c r="J1006" s="233"/>
    </row>
    <row r="1007" spans="1:10" s="80" customFormat="1" ht="30" customHeight="1">
      <c r="B1007" s="35"/>
      <c r="C1007" s="292" t="s">
        <v>549</v>
      </c>
      <c r="D1007" s="292"/>
      <c r="E1007" s="292"/>
      <c r="F1007" s="292"/>
      <c r="G1007" s="292"/>
      <c r="H1007" s="292"/>
      <c r="J1007" s="233"/>
    </row>
    <row r="1008" spans="1:10" s="80" customFormat="1" ht="15.75">
      <c r="B1008" s="35"/>
      <c r="C1008" s="292" t="s">
        <v>550</v>
      </c>
      <c r="D1008" s="292"/>
      <c r="E1008" s="292"/>
      <c r="F1008" s="292"/>
      <c r="G1008" s="292"/>
      <c r="H1008" s="292"/>
      <c r="J1008" s="233"/>
    </row>
    <row r="1009" spans="1:10" s="80" customFormat="1" ht="15.75">
      <c r="B1009" s="35"/>
      <c r="C1009" s="292" t="s">
        <v>479</v>
      </c>
      <c r="D1009" s="292"/>
      <c r="E1009" s="292"/>
      <c r="F1009" s="292"/>
      <c r="G1009" s="292"/>
      <c r="H1009" s="292"/>
      <c r="J1009" s="233"/>
    </row>
    <row r="1010" spans="1:10" s="42" customFormat="1" ht="15.75">
      <c r="B1010" s="37" t="s">
        <v>164</v>
      </c>
      <c r="C1010" s="37" t="s">
        <v>110</v>
      </c>
      <c r="D1010" s="230"/>
      <c r="E1010" s="231"/>
      <c r="F1010" s="231"/>
      <c r="G1010" s="231"/>
      <c r="H1010" s="231"/>
      <c r="J1010" s="41"/>
    </row>
    <row r="1011" spans="1:10" s="80" customFormat="1" ht="15.75">
      <c r="C1011" s="292" t="s">
        <v>557</v>
      </c>
      <c r="D1011" s="292"/>
      <c r="E1011" s="292"/>
      <c r="F1011" s="292"/>
      <c r="G1011" s="292"/>
      <c r="H1011" s="292"/>
      <c r="J1011" s="233"/>
    </row>
    <row r="1012" spans="1:10" s="80" customFormat="1" ht="30" customHeight="1">
      <c r="C1012" s="292" t="s">
        <v>165</v>
      </c>
      <c r="D1012" s="292"/>
      <c r="E1012" s="292"/>
      <c r="F1012" s="292"/>
      <c r="G1012" s="292"/>
      <c r="H1012" s="292"/>
      <c r="J1012" s="233"/>
    </row>
    <row r="1013" spans="1:10" s="33" customFormat="1" ht="15.75">
      <c r="A1013" s="33" t="s">
        <v>166</v>
      </c>
      <c r="D1013" s="234"/>
      <c r="J1013" s="43"/>
    </row>
    <row r="1014" spans="1:10" s="42" customFormat="1" ht="15.75">
      <c r="A1014" s="42" t="s">
        <v>167</v>
      </c>
      <c r="B1014" s="42" t="s">
        <v>168</v>
      </c>
      <c r="D1014" s="211"/>
      <c r="J1014" s="41"/>
    </row>
    <row r="1015" spans="1:10" s="42" customFormat="1" ht="15.75">
      <c r="B1015" s="42" t="s">
        <v>169</v>
      </c>
      <c r="C1015" s="42" t="s">
        <v>136</v>
      </c>
      <c r="D1015" s="211"/>
      <c r="J1015" s="41"/>
    </row>
    <row r="1016" spans="1:10" s="36" customFormat="1" ht="30" customHeight="1">
      <c r="C1016" s="292" t="s">
        <v>558</v>
      </c>
      <c r="D1016" s="292"/>
      <c r="E1016" s="292"/>
      <c r="F1016" s="292"/>
      <c r="G1016" s="292"/>
      <c r="H1016" s="292"/>
      <c r="J1016" s="48"/>
    </row>
    <row r="1017" spans="1:10" s="177" customFormat="1" ht="15.75">
      <c r="B1017" s="177" t="s">
        <v>170</v>
      </c>
      <c r="C1017" s="177" t="s">
        <v>140</v>
      </c>
      <c r="D1017" s="235"/>
      <c r="E1017" s="235"/>
      <c r="F1017" s="235"/>
      <c r="G1017" s="235"/>
      <c r="H1017" s="235"/>
      <c r="J1017" s="218"/>
    </row>
    <row r="1018" spans="1:10" s="36" customFormat="1" ht="15.75">
      <c r="C1018" s="292" t="s">
        <v>559</v>
      </c>
      <c r="D1018" s="292"/>
      <c r="E1018" s="292"/>
      <c r="F1018" s="292"/>
      <c r="G1018" s="292"/>
      <c r="H1018" s="292"/>
      <c r="J1018" s="48"/>
    </row>
    <row r="1019" spans="1:10" s="177" customFormat="1" ht="15.75">
      <c r="B1019" s="177" t="s">
        <v>171</v>
      </c>
      <c r="C1019" s="177" t="s">
        <v>143</v>
      </c>
      <c r="D1019" s="235"/>
      <c r="E1019" s="235"/>
      <c r="F1019" s="235"/>
      <c r="G1019" s="235"/>
      <c r="H1019" s="235"/>
      <c r="J1019" s="218"/>
    </row>
    <row r="1020" spans="1:10" s="36" customFormat="1" ht="15.75">
      <c r="C1020" s="292" t="s">
        <v>560</v>
      </c>
      <c r="D1020" s="292"/>
      <c r="E1020" s="292"/>
      <c r="F1020" s="292"/>
      <c r="G1020" s="292"/>
      <c r="H1020" s="292"/>
      <c r="J1020" s="48"/>
    </row>
    <row r="1021" spans="1:10" s="33" customFormat="1" ht="15.75">
      <c r="A1021" s="33" t="s">
        <v>166</v>
      </c>
      <c r="D1021" s="234"/>
      <c r="J1021" s="43"/>
    </row>
    <row r="1022" spans="1:10" s="42" customFormat="1" ht="15.75">
      <c r="A1022" s="42" t="s">
        <v>172</v>
      </c>
      <c r="B1022" s="42" t="s">
        <v>173</v>
      </c>
      <c r="D1022" s="211"/>
      <c r="J1022" s="41"/>
    </row>
    <row r="1023" spans="1:10" s="42" customFormat="1" ht="15.75">
      <c r="B1023" s="42" t="s">
        <v>174</v>
      </c>
      <c r="C1023" s="42" t="s">
        <v>175</v>
      </c>
      <c r="J1023" s="41"/>
    </row>
    <row r="1024" spans="1:10" s="33" customFormat="1" ht="15.75">
      <c r="C1024" s="292" t="s">
        <v>551</v>
      </c>
      <c r="D1024" s="292"/>
      <c r="E1024" s="292"/>
      <c r="F1024" s="292"/>
      <c r="G1024" s="292"/>
      <c r="H1024" s="292"/>
      <c r="J1024" s="43"/>
    </row>
    <row r="1025" spans="1:10" s="42" customFormat="1" ht="15.75">
      <c r="B1025" s="42" t="s">
        <v>176</v>
      </c>
      <c r="C1025" s="177" t="s">
        <v>177</v>
      </c>
      <c r="D1025" s="235"/>
      <c r="E1025" s="235"/>
      <c r="F1025" s="235"/>
      <c r="G1025" s="235"/>
      <c r="H1025" s="235"/>
      <c r="J1025" s="41"/>
    </row>
    <row r="1026" spans="1:10" s="33" customFormat="1" ht="15.75">
      <c r="C1026" s="292" t="s">
        <v>561</v>
      </c>
      <c r="D1026" s="292"/>
      <c r="E1026" s="292"/>
      <c r="F1026" s="292"/>
      <c r="G1026" s="292"/>
      <c r="H1026" s="292"/>
      <c r="J1026" s="43"/>
    </row>
    <row r="1027" spans="1:10" s="42" customFormat="1" ht="15.75">
      <c r="B1027" s="42" t="s">
        <v>178</v>
      </c>
      <c r="C1027" s="177" t="s">
        <v>179</v>
      </c>
      <c r="D1027" s="177"/>
      <c r="E1027" s="177"/>
      <c r="F1027" s="177"/>
      <c r="G1027" s="177"/>
      <c r="H1027" s="177"/>
      <c r="J1027" s="41"/>
    </row>
    <row r="1028" spans="1:10" s="33" customFormat="1" ht="15.75">
      <c r="C1028" s="292" t="s">
        <v>562</v>
      </c>
      <c r="D1028" s="292"/>
      <c r="E1028" s="292"/>
      <c r="F1028" s="292"/>
      <c r="G1028" s="292"/>
      <c r="H1028" s="292"/>
      <c r="J1028" s="43"/>
    </row>
    <row r="1029" spans="1:10" s="33" customFormat="1" ht="15.75">
      <c r="D1029" s="234"/>
      <c r="J1029" s="43"/>
    </row>
    <row r="1030" spans="1:10" s="42" customFormat="1" ht="15.75">
      <c r="A1030" s="42" t="s">
        <v>180</v>
      </c>
      <c r="B1030" s="42" t="s">
        <v>181</v>
      </c>
      <c r="D1030" s="211"/>
      <c r="J1030" s="41"/>
    </row>
    <row r="1031" spans="1:10" s="42" customFormat="1" ht="15.75">
      <c r="B1031" s="42" t="s">
        <v>182</v>
      </c>
      <c r="C1031" s="42" t="s">
        <v>24</v>
      </c>
      <c r="J1031" s="41"/>
    </row>
    <row r="1032" spans="1:10" s="33" customFormat="1" ht="15.75">
      <c r="C1032" s="292" t="s">
        <v>552</v>
      </c>
      <c r="D1032" s="292"/>
      <c r="E1032" s="292"/>
      <c r="F1032" s="292"/>
      <c r="G1032" s="292"/>
      <c r="H1032" s="292"/>
      <c r="J1032" s="43"/>
    </row>
    <row r="1033" spans="1:10" s="42" customFormat="1" ht="15.75">
      <c r="B1033" s="42" t="s">
        <v>183</v>
      </c>
      <c r="C1033" s="177" t="s">
        <v>184</v>
      </c>
      <c r="D1033" s="177"/>
      <c r="E1033" s="177"/>
      <c r="F1033" s="177"/>
      <c r="G1033" s="177"/>
      <c r="H1033" s="177"/>
      <c r="J1033" s="41"/>
    </row>
    <row r="1034" spans="1:10" s="33" customFormat="1" ht="15.75">
      <c r="C1034" s="292" t="s">
        <v>563</v>
      </c>
      <c r="D1034" s="292"/>
      <c r="E1034" s="292"/>
      <c r="F1034" s="292"/>
      <c r="G1034" s="292"/>
      <c r="H1034" s="292"/>
      <c r="J1034" s="43"/>
    </row>
    <row r="1035" spans="1:10" s="42" customFormat="1" ht="15.75">
      <c r="B1035" s="42" t="s">
        <v>171</v>
      </c>
      <c r="C1035" s="177" t="s">
        <v>185</v>
      </c>
      <c r="D1035" s="177"/>
      <c r="E1035" s="177"/>
      <c r="F1035" s="177"/>
      <c r="G1035" s="177"/>
      <c r="H1035" s="177"/>
      <c r="J1035" s="41"/>
    </row>
    <row r="1036" spans="1:10" s="33" customFormat="1" ht="15.75">
      <c r="C1036" s="293" t="s">
        <v>553</v>
      </c>
      <c r="D1036" s="293"/>
      <c r="E1036" s="293"/>
      <c r="F1036" s="293"/>
      <c r="G1036" s="293"/>
      <c r="H1036" s="293"/>
      <c r="J1036" s="43"/>
    </row>
    <row r="1037" spans="1:10" s="42" customFormat="1" ht="15.75">
      <c r="B1037" s="42" t="s">
        <v>186</v>
      </c>
      <c r="C1037" s="177" t="s">
        <v>25</v>
      </c>
      <c r="D1037" s="177"/>
      <c r="E1037" s="177"/>
      <c r="F1037" s="177"/>
      <c r="G1037" s="177"/>
      <c r="H1037" s="177"/>
      <c r="J1037" s="41"/>
    </row>
    <row r="1038" spans="1:10" s="33" customFormat="1" ht="15.75">
      <c r="C1038" s="292" t="s">
        <v>564</v>
      </c>
      <c r="D1038" s="292"/>
      <c r="E1038" s="292"/>
      <c r="F1038" s="292"/>
      <c r="G1038" s="292"/>
      <c r="H1038" s="292"/>
      <c r="J1038" s="43"/>
    </row>
    <row r="1039" spans="1:10" s="33" customFormat="1" ht="15.75">
      <c r="J1039" s="43"/>
    </row>
    <row r="1040" spans="1:10" s="33" customFormat="1" ht="15.75">
      <c r="J1040" s="43"/>
    </row>
    <row r="1041" spans="6:10" s="33" customFormat="1" ht="15.75">
      <c r="J1041" s="43"/>
    </row>
    <row r="1042" spans="6:10" s="33" customFormat="1" ht="15.75">
      <c r="F1042" s="39" t="s">
        <v>286</v>
      </c>
      <c r="J1042" s="43"/>
    </row>
    <row r="1043" spans="6:10" s="33" customFormat="1" ht="15.75">
      <c r="J1043" s="43"/>
    </row>
    <row r="1044" spans="6:10" s="33" customFormat="1" ht="15.75">
      <c r="J1044" s="43"/>
    </row>
    <row r="1045" spans="6:10" s="33" customFormat="1" ht="15.75">
      <c r="J1045" s="43"/>
    </row>
    <row r="1046" spans="6:10" s="33" customFormat="1" ht="15.75">
      <c r="J1046" s="43"/>
    </row>
    <row r="1047" spans="6:10" s="33" customFormat="1" ht="15.75">
      <c r="F1047" s="236" t="s">
        <v>287</v>
      </c>
      <c r="J1047" s="43"/>
    </row>
    <row r="1048" spans="6:10" s="33" customFormat="1" ht="15.75">
      <c r="F1048" s="34" t="s">
        <v>288</v>
      </c>
      <c r="J1048" s="43"/>
    </row>
  </sheetData>
  <mergeCells count="125">
    <mergeCell ref="B976:G976"/>
    <mergeCell ref="B977:G977"/>
    <mergeCell ref="B978:G978"/>
    <mergeCell ref="B979:G979"/>
    <mergeCell ref="B970:G970"/>
    <mergeCell ref="B971:G971"/>
    <mergeCell ref="B972:G972"/>
    <mergeCell ref="B973:G973"/>
    <mergeCell ref="B974:G974"/>
    <mergeCell ref="D34:H34"/>
    <mergeCell ref="B965:G965"/>
    <mergeCell ref="B966:G966"/>
    <mergeCell ref="B967:G967"/>
    <mergeCell ref="B968:G968"/>
    <mergeCell ref="B969:G969"/>
    <mergeCell ref="B960:G960"/>
    <mergeCell ref="B961:G961"/>
    <mergeCell ref="B962:G962"/>
    <mergeCell ref="B963:G963"/>
    <mergeCell ref="B964:G964"/>
    <mergeCell ref="C41:H41"/>
    <mergeCell ref="C43:H43"/>
    <mergeCell ref="C45:H45"/>
    <mergeCell ref="C47:H47"/>
    <mergeCell ref="C49:H49"/>
    <mergeCell ref="A52:I52"/>
    <mergeCell ref="A53:I53"/>
    <mergeCell ref="B56:H56"/>
    <mergeCell ref="D58:G58"/>
    <mergeCell ref="D19:H19"/>
    <mergeCell ref="A2:I2"/>
    <mergeCell ref="A3:I3"/>
    <mergeCell ref="A4:I4"/>
    <mergeCell ref="A5:I5"/>
    <mergeCell ref="A6:D6"/>
    <mergeCell ref="A8:I8"/>
    <mergeCell ref="A9:I9"/>
    <mergeCell ref="D13:H13"/>
    <mergeCell ref="D14:H14"/>
    <mergeCell ref="D17:H17"/>
    <mergeCell ref="D18:H18"/>
    <mergeCell ref="D23:H23"/>
    <mergeCell ref="D24:H24"/>
    <mergeCell ref="D25:H25"/>
    <mergeCell ref="D26:H26"/>
    <mergeCell ref="D27:H27"/>
    <mergeCell ref="D96:F96"/>
    <mergeCell ref="C155:D155"/>
    <mergeCell ref="C157:H157"/>
    <mergeCell ref="G86:G87"/>
    <mergeCell ref="C86:C87"/>
    <mergeCell ref="C84:H85"/>
    <mergeCell ref="B78:H78"/>
    <mergeCell ref="B79:H79"/>
    <mergeCell ref="B82:H82"/>
    <mergeCell ref="C95:D95"/>
    <mergeCell ref="D28:H28"/>
    <mergeCell ref="D29:H29"/>
    <mergeCell ref="D30:H30"/>
    <mergeCell ref="D31:H31"/>
    <mergeCell ref="D32:H32"/>
    <mergeCell ref="D33:H33"/>
    <mergeCell ref="D68:G68"/>
    <mergeCell ref="D35:H35"/>
    <mergeCell ref="D36:H36"/>
    <mergeCell ref="C1026:H1026"/>
    <mergeCell ref="C1004:H1004"/>
    <mergeCell ref="C1006:H1006"/>
    <mergeCell ref="C1007:H1007"/>
    <mergeCell ref="C1008:H1008"/>
    <mergeCell ref="C1009:H1009"/>
    <mergeCell ref="C1011:H1011"/>
    <mergeCell ref="C1012:H1012"/>
    <mergeCell ref="C1016:H1016"/>
    <mergeCell ref="C1018:H1018"/>
    <mergeCell ref="C1020:H1020"/>
    <mergeCell ref="C1024:H1024"/>
    <mergeCell ref="D1002:H1002"/>
    <mergeCell ref="C135:D135"/>
    <mergeCell ref="C137:G137"/>
    <mergeCell ref="G118:G119"/>
    <mergeCell ref="H118:H119"/>
    <mergeCell ref="C902:H902"/>
    <mergeCell ref="C159:C160"/>
    <mergeCell ref="C466:D466"/>
    <mergeCell ref="D159:D160"/>
    <mergeCell ref="C468:G468"/>
    <mergeCell ref="C869:D869"/>
    <mergeCell ref="A876:I876"/>
    <mergeCell ref="A877:I877"/>
    <mergeCell ref="C884:H884"/>
    <mergeCell ref="C890:H890"/>
    <mergeCell ref="C896:H896"/>
    <mergeCell ref="G159:G160"/>
    <mergeCell ref="A922:I922"/>
    <mergeCell ref="D926:H926"/>
    <mergeCell ref="D927:H927"/>
    <mergeCell ref="B957:G957"/>
    <mergeCell ref="B959:G959"/>
    <mergeCell ref="B980:G980"/>
    <mergeCell ref="B975:G975"/>
    <mergeCell ref="C1028:H1028"/>
    <mergeCell ref="C1032:H1032"/>
    <mergeCell ref="C1034:H1034"/>
    <mergeCell ref="C1036:H1036"/>
    <mergeCell ref="C1038:H1038"/>
    <mergeCell ref="D1001:H1001"/>
    <mergeCell ref="C98:G98"/>
    <mergeCell ref="D86:D87"/>
    <mergeCell ref="D118:D119"/>
    <mergeCell ref="C108:D108"/>
    <mergeCell ref="B111:H111"/>
    <mergeCell ref="B112:H112"/>
    <mergeCell ref="C116:H116"/>
    <mergeCell ref="C118:C119"/>
    <mergeCell ref="C914:H914"/>
    <mergeCell ref="C919:H919"/>
    <mergeCell ref="B921:H921"/>
    <mergeCell ref="A923:I923"/>
    <mergeCell ref="A991:I991"/>
    <mergeCell ref="A992:I992"/>
    <mergeCell ref="C998:H998"/>
    <mergeCell ref="D999:H999"/>
    <mergeCell ref="D1000:H1000"/>
    <mergeCell ref="C908:H908"/>
  </mergeCells>
  <pageMargins left="0.31496062992125984" right="0.31496062992125984" top="0.15748031496062992" bottom="0.35433070866141736" header="0.31496062992125984" footer="0.31496062992125984"/>
  <pageSetup paperSize="9" scale="59" fitToHeight="0" orientation="portrait" horizontalDpi="4294967293" r:id="rId1"/>
  <rowBreaks count="6" manualBreakCount="6">
    <brk id="51" max="12" man="1"/>
    <brk id="115" max="12" man="1"/>
    <brk id="834" max="12" man="1"/>
    <brk id="873" max="12" man="1"/>
    <brk id="921" max="12" man="1"/>
    <brk id="9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BreakPreview" workbookViewId="0">
      <selection activeCell="A2" sqref="A2:F2"/>
    </sheetView>
  </sheetViews>
  <sheetFormatPr defaultColWidth="9.140625" defaultRowHeight="30" customHeight="1"/>
  <cols>
    <col min="1" max="1" width="6" style="19" customWidth="1"/>
    <col min="2" max="2" width="33" style="19" customWidth="1"/>
    <col min="3" max="3" width="26.140625" style="19" customWidth="1"/>
    <col min="4" max="4" width="33" style="19" customWidth="1"/>
    <col min="5" max="5" width="31.28515625" style="19" customWidth="1"/>
    <col min="6" max="6" width="30" style="19" customWidth="1"/>
    <col min="7" max="16384" width="9.140625" style="19"/>
  </cols>
  <sheetData>
    <row r="1" spans="1:6" ht="15.75"/>
    <row r="2" spans="1:6" ht="15.75">
      <c r="A2" s="341" t="s">
        <v>203</v>
      </c>
      <c r="B2" s="341"/>
      <c r="C2" s="341"/>
      <c r="D2" s="341"/>
      <c r="E2" s="341"/>
      <c r="F2" s="341"/>
    </row>
    <row r="3" spans="1:6" ht="15.75"/>
    <row r="4" spans="1:6" ht="30" customHeight="1">
      <c r="A4" s="344" t="s">
        <v>17</v>
      </c>
      <c r="B4" s="342" t="s">
        <v>204</v>
      </c>
      <c r="C4" s="343"/>
      <c r="D4" s="342" t="s">
        <v>205</v>
      </c>
      <c r="E4" s="343"/>
      <c r="F4" s="20" t="s">
        <v>206</v>
      </c>
    </row>
    <row r="5" spans="1:6" ht="30" customHeight="1">
      <c r="A5" s="345"/>
      <c r="B5" s="20" t="s">
        <v>20</v>
      </c>
      <c r="C5" s="20" t="s">
        <v>207</v>
      </c>
      <c r="D5" s="20" t="s">
        <v>20</v>
      </c>
      <c r="E5" s="20" t="s">
        <v>207</v>
      </c>
      <c r="F5" s="21"/>
    </row>
    <row r="6" spans="1:6" ht="30" customHeight="1">
      <c r="A6" s="21"/>
      <c r="B6" s="21"/>
      <c r="C6" s="21"/>
      <c r="D6" s="21"/>
      <c r="E6" s="21"/>
      <c r="F6" s="21"/>
    </row>
    <row r="7" spans="1:6" ht="30" customHeight="1">
      <c r="A7" s="21">
        <v>1</v>
      </c>
      <c r="B7" s="21" t="s">
        <v>208</v>
      </c>
      <c r="C7" s="21"/>
      <c r="D7" s="21" t="s">
        <v>208</v>
      </c>
      <c r="E7" s="21"/>
      <c r="F7" s="21"/>
    </row>
    <row r="8" spans="1:6" ht="30" customHeight="1">
      <c r="A8" s="21">
        <v>2</v>
      </c>
      <c r="B8" s="22" t="s">
        <v>209</v>
      </c>
      <c r="C8" s="22"/>
      <c r="D8" s="21" t="s">
        <v>209</v>
      </c>
      <c r="E8" s="21"/>
      <c r="F8" s="21"/>
    </row>
    <row r="9" spans="1:6" ht="30" customHeight="1">
      <c r="A9" s="21"/>
      <c r="B9" s="22"/>
      <c r="C9" s="22"/>
      <c r="D9" s="21"/>
      <c r="E9" s="21"/>
      <c r="F9" s="21"/>
    </row>
    <row r="10" spans="1:6" ht="30" customHeight="1">
      <c r="A10" s="21"/>
      <c r="B10" s="22"/>
      <c r="C10" s="22" t="s">
        <v>210</v>
      </c>
      <c r="D10" s="21"/>
      <c r="E10" s="22" t="s">
        <v>210</v>
      </c>
      <c r="F10" s="21"/>
    </row>
    <row r="11" spans="1:6" ht="30" customHeight="1">
      <c r="A11" s="21"/>
      <c r="B11" s="22"/>
      <c r="C11" s="22" t="s">
        <v>211</v>
      </c>
      <c r="D11" s="21"/>
      <c r="E11" s="22" t="s">
        <v>211</v>
      </c>
      <c r="F11" s="21"/>
    </row>
    <row r="12" spans="1:6" ht="30" customHeight="1">
      <c r="A12" s="21"/>
      <c r="B12" s="22"/>
      <c r="C12" s="22" t="s">
        <v>212</v>
      </c>
      <c r="D12" s="21"/>
      <c r="E12" s="22" t="s">
        <v>212</v>
      </c>
      <c r="F12" s="21"/>
    </row>
    <row r="13" spans="1:6" ht="30" customHeight="1">
      <c r="A13" s="21"/>
      <c r="B13" s="22"/>
      <c r="C13" s="22" t="s">
        <v>213</v>
      </c>
      <c r="D13" s="21"/>
      <c r="E13" s="22" t="s">
        <v>213</v>
      </c>
      <c r="F13" s="21"/>
    </row>
    <row r="14" spans="1:6" ht="30" customHeight="1">
      <c r="A14" s="21"/>
      <c r="B14" s="22"/>
      <c r="C14" s="22" t="s">
        <v>214</v>
      </c>
      <c r="D14" s="21"/>
      <c r="E14" s="22" t="s">
        <v>214</v>
      </c>
      <c r="F14" s="21"/>
    </row>
    <row r="15" spans="1:6" ht="30" customHeight="1">
      <c r="A15" s="21">
        <v>3</v>
      </c>
      <c r="B15" s="337" t="s">
        <v>215</v>
      </c>
      <c r="D15" s="21"/>
      <c r="E15" s="22" t="s">
        <v>216</v>
      </c>
      <c r="F15" s="21"/>
    </row>
    <row r="16" spans="1:6" ht="30" customHeight="1">
      <c r="A16" s="21"/>
      <c r="B16" s="338"/>
      <c r="C16" s="22"/>
      <c r="D16" s="21"/>
      <c r="E16" s="22" t="s">
        <v>217</v>
      </c>
      <c r="F16" s="21"/>
    </row>
    <row r="17" spans="1:6" ht="30" customHeight="1">
      <c r="A17" s="21"/>
      <c r="B17" s="22"/>
      <c r="C17" s="22" t="s">
        <v>218</v>
      </c>
      <c r="D17" s="21"/>
      <c r="E17" s="337" t="s">
        <v>219</v>
      </c>
      <c r="F17" s="21"/>
    </row>
    <row r="18" spans="1:6" ht="30" customHeight="1">
      <c r="A18" s="21"/>
      <c r="B18" s="22"/>
      <c r="C18" s="22" t="s">
        <v>220</v>
      </c>
      <c r="D18" s="21"/>
      <c r="E18" s="338"/>
      <c r="F18" s="21"/>
    </row>
    <row r="19" spans="1:6" ht="48" customHeight="1">
      <c r="A19" s="21"/>
      <c r="B19" s="22"/>
      <c r="C19" s="22" t="s">
        <v>221</v>
      </c>
      <c r="D19" s="21"/>
      <c r="E19" s="22" t="s">
        <v>222</v>
      </c>
      <c r="F19" s="21"/>
    </row>
    <row r="20" spans="1:6" ht="30" customHeight="1">
      <c r="A20" s="21">
        <v>4</v>
      </c>
      <c r="B20" s="22" t="s">
        <v>199</v>
      </c>
      <c r="C20" s="22"/>
      <c r="D20" s="22" t="s">
        <v>199</v>
      </c>
      <c r="E20" s="21"/>
      <c r="F20" s="21"/>
    </row>
    <row r="21" spans="1:6" ht="30" customHeight="1">
      <c r="A21" s="21">
        <v>5</v>
      </c>
      <c r="B21" s="22" t="s">
        <v>223</v>
      </c>
      <c r="C21" s="22"/>
      <c r="D21" s="22" t="s">
        <v>224</v>
      </c>
      <c r="E21" s="21"/>
      <c r="F21" s="21"/>
    </row>
    <row r="22" spans="1:6" ht="30" customHeight="1">
      <c r="A22" s="21">
        <v>6</v>
      </c>
      <c r="B22" s="22" t="s">
        <v>225</v>
      </c>
      <c r="C22" s="22"/>
      <c r="D22" s="22" t="s">
        <v>226</v>
      </c>
      <c r="E22" s="21"/>
      <c r="F22" s="21"/>
    </row>
    <row r="23" spans="1:6" ht="30" customHeight="1">
      <c r="A23" s="21">
        <v>7</v>
      </c>
      <c r="B23" s="22" t="s">
        <v>194</v>
      </c>
      <c r="C23" s="22"/>
      <c r="D23" s="22" t="s">
        <v>227</v>
      </c>
      <c r="E23" s="21"/>
      <c r="F23" s="21"/>
    </row>
    <row r="24" spans="1:6" ht="30" customHeight="1">
      <c r="A24" s="23">
        <v>8</v>
      </c>
      <c r="B24" s="24" t="s">
        <v>198</v>
      </c>
      <c r="C24" s="22"/>
      <c r="D24" s="22" t="s">
        <v>228</v>
      </c>
      <c r="E24" s="21"/>
      <c r="F24" s="21"/>
    </row>
    <row r="25" spans="1:6" ht="45.75" customHeight="1">
      <c r="A25" s="23">
        <v>9</v>
      </c>
      <c r="B25" s="24" t="s">
        <v>196</v>
      </c>
      <c r="C25" s="22"/>
      <c r="D25" s="337" t="s">
        <v>229</v>
      </c>
      <c r="E25" s="21"/>
      <c r="F25" s="21"/>
    </row>
    <row r="26" spans="1:6" ht="30" customHeight="1">
      <c r="A26" s="23">
        <v>10</v>
      </c>
      <c r="B26" s="24" t="s">
        <v>230</v>
      </c>
      <c r="C26" s="22"/>
      <c r="D26" s="346"/>
      <c r="E26" s="21"/>
      <c r="F26" s="21"/>
    </row>
    <row r="27" spans="1:6" ht="30" customHeight="1">
      <c r="A27" s="23">
        <v>11</v>
      </c>
      <c r="B27" s="24" t="s">
        <v>197</v>
      </c>
      <c r="C27" s="22"/>
      <c r="D27" s="338"/>
      <c r="E27" s="21"/>
      <c r="F27" s="21"/>
    </row>
    <row r="28" spans="1:6" ht="30" customHeight="1">
      <c r="A28" s="23">
        <v>12</v>
      </c>
      <c r="B28" s="24" t="s">
        <v>189</v>
      </c>
      <c r="C28" s="22"/>
      <c r="D28" s="337" t="s">
        <v>231</v>
      </c>
      <c r="E28" s="21"/>
      <c r="F28" s="21"/>
    </row>
    <row r="29" spans="1:6" ht="30" customHeight="1">
      <c r="A29" s="21">
        <v>13</v>
      </c>
      <c r="B29" s="21" t="s">
        <v>202</v>
      </c>
      <c r="C29" s="21"/>
      <c r="D29" s="338"/>
      <c r="E29" s="21"/>
      <c r="F29" s="21"/>
    </row>
    <row r="30" spans="1:6" ht="30" customHeight="1">
      <c r="A30" s="21">
        <v>14</v>
      </c>
      <c r="B30" s="22" t="s">
        <v>201</v>
      </c>
      <c r="C30" s="21"/>
      <c r="D30" s="21" t="s">
        <v>232</v>
      </c>
      <c r="E30" s="21"/>
      <c r="F30" s="21"/>
    </row>
    <row r="31" spans="1:6" ht="30" customHeight="1">
      <c r="A31" s="21">
        <v>15</v>
      </c>
      <c r="B31" s="22" t="s">
        <v>233</v>
      </c>
      <c r="C31" s="21"/>
      <c r="D31" s="21" t="s">
        <v>234</v>
      </c>
      <c r="E31" s="21"/>
      <c r="F31" s="21"/>
    </row>
    <row r="32" spans="1:6" ht="30" customHeight="1">
      <c r="A32" s="21">
        <v>16</v>
      </c>
      <c r="B32" s="22" t="s">
        <v>200</v>
      </c>
      <c r="C32" s="21"/>
      <c r="D32" s="21"/>
      <c r="E32" s="21"/>
      <c r="F32" s="21"/>
    </row>
    <row r="33" spans="1:6" ht="30" customHeight="1">
      <c r="A33" s="21">
        <v>17</v>
      </c>
      <c r="B33" s="22" t="s">
        <v>193</v>
      </c>
      <c r="C33" s="21"/>
      <c r="D33" s="21" t="s">
        <v>193</v>
      </c>
      <c r="E33" s="21"/>
      <c r="F33" s="21"/>
    </row>
    <row r="34" spans="1:6" ht="30" customHeight="1">
      <c r="A34" s="21">
        <v>18</v>
      </c>
      <c r="B34" s="22" t="s">
        <v>188</v>
      </c>
      <c r="C34" s="21"/>
      <c r="D34" s="21" t="s">
        <v>188</v>
      </c>
      <c r="E34" s="21"/>
      <c r="F34" s="21"/>
    </row>
    <row r="35" spans="1:6" ht="30" customHeight="1">
      <c r="A35" s="21">
        <v>19</v>
      </c>
      <c r="B35" s="25" t="s">
        <v>190</v>
      </c>
      <c r="C35" s="21"/>
      <c r="D35" s="25" t="s">
        <v>190</v>
      </c>
      <c r="E35" s="21"/>
      <c r="F35" s="21"/>
    </row>
    <row r="36" spans="1:6" ht="30" customHeight="1">
      <c r="A36" s="21">
        <v>20</v>
      </c>
      <c r="B36" s="22" t="s">
        <v>235</v>
      </c>
      <c r="C36" s="21"/>
      <c r="D36" s="22" t="s">
        <v>235</v>
      </c>
      <c r="E36" s="21"/>
      <c r="F36" s="21"/>
    </row>
    <row r="37" spans="1:6" ht="30" customHeight="1">
      <c r="A37" s="21">
        <v>21</v>
      </c>
      <c r="B37" s="22" t="s">
        <v>195</v>
      </c>
      <c r="C37" s="21"/>
      <c r="D37" s="21" t="s">
        <v>236</v>
      </c>
      <c r="E37" s="21"/>
      <c r="F37" s="21"/>
    </row>
    <row r="38" spans="1:6" ht="30" customHeight="1">
      <c r="A38" s="21">
        <v>22</v>
      </c>
      <c r="B38" s="22" t="s">
        <v>237</v>
      </c>
      <c r="C38" s="21"/>
      <c r="D38" s="21" t="s">
        <v>238</v>
      </c>
      <c r="E38" s="21"/>
      <c r="F38" s="21"/>
    </row>
    <row r="39" spans="1:6" ht="30" customHeight="1">
      <c r="A39" s="21">
        <v>23</v>
      </c>
      <c r="B39" s="22" t="s">
        <v>239</v>
      </c>
      <c r="C39" s="21"/>
      <c r="D39" s="21" t="s">
        <v>240</v>
      </c>
      <c r="E39" s="21"/>
      <c r="F39" s="21"/>
    </row>
    <row r="40" spans="1:6" ht="30" customHeight="1">
      <c r="A40" s="26">
        <v>24</v>
      </c>
      <c r="B40" s="22" t="s">
        <v>241</v>
      </c>
      <c r="C40" s="21"/>
      <c r="D40" s="21" t="s">
        <v>242</v>
      </c>
      <c r="E40" s="21"/>
      <c r="F40" s="21"/>
    </row>
    <row r="41" spans="1:6" ht="30" customHeight="1">
      <c r="A41" s="26">
        <v>25</v>
      </c>
      <c r="B41" s="25" t="s">
        <v>243</v>
      </c>
      <c r="C41" s="21"/>
      <c r="D41" s="21" t="s">
        <v>244</v>
      </c>
      <c r="E41" s="21"/>
      <c r="F41" s="21"/>
    </row>
    <row r="42" spans="1:6" ht="30" customHeight="1">
      <c r="A42" s="26">
        <v>26</v>
      </c>
      <c r="B42" s="21" t="s">
        <v>245</v>
      </c>
      <c r="C42" s="21"/>
      <c r="D42" s="339" t="s">
        <v>246</v>
      </c>
      <c r="E42" s="21"/>
      <c r="F42" s="21"/>
    </row>
    <row r="43" spans="1:6" ht="30" customHeight="1">
      <c r="A43" s="26">
        <v>27</v>
      </c>
      <c r="B43" s="22" t="s">
        <v>247</v>
      </c>
      <c r="C43" s="21"/>
      <c r="D43" s="340"/>
      <c r="E43" s="21"/>
      <c r="F43" s="21"/>
    </row>
    <row r="44" spans="1:6" ht="30" customHeight="1">
      <c r="A44" s="26">
        <v>28</v>
      </c>
      <c r="B44" s="21" t="s">
        <v>192</v>
      </c>
      <c r="C44" s="21"/>
      <c r="D44" s="339" t="s">
        <v>191</v>
      </c>
      <c r="E44" s="21"/>
      <c r="F44" s="21"/>
    </row>
    <row r="45" spans="1:6" ht="30" customHeight="1">
      <c r="A45" s="26">
        <v>29</v>
      </c>
      <c r="B45" s="21" t="s">
        <v>191</v>
      </c>
      <c r="C45" s="21"/>
      <c r="D45" s="340"/>
      <c r="E45" s="21"/>
      <c r="F45" s="21"/>
    </row>
    <row r="46" spans="1:6" ht="30" customHeight="1">
      <c r="A46" s="26">
        <v>30</v>
      </c>
      <c r="B46" s="21" t="s">
        <v>248</v>
      </c>
      <c r="C46" s="21"/>
      <c r="D46" s="21" t="s">
        <v>248</v>
      </c>
      <c r="E46" s="21"/>
      <c r="F46" s="21"/>
    </row>
    <row r="47" spans="1:6" ht="30" customHeight="1">
      <c r="A47" s="21">
        <v>31</v>
      </c>
      <c r="B47" s="21" t="s">
        <v>249</v>
      </c>
      <c r="C47" s="21"/>
      <c r="D47" s="21" t="s">
        <v>249</v>
      </c>
      <c r="E47" s="21"/>
      <c r="F47" s="21"/>
    </row>
    <row r="48" spans="1:6" ht="30" customHeight="1">
      <c r="A48" s="21">
        <v>32</v>
      </c>
      <c r="B48" s="21" t="s">
        <v>250</v>
      </c>
      <c r="C48" s="21"/>
      <c r="D48" s="21" t="s">
        <v>250</v>
      </c>
      <c r="E48" s="21"/>
      <c r="F48" s="21"/>
    </row>
    <row r="49" spans="1:6" ht="30" customHeight="1">
      <c r="A49" s="21">
        <v>33</v>
      </c>
      <c r="B49" s="21" t="s">
        <v>251</v>
      </c>
      <c r="C49" s="21"/>
      <c r="D49" s="21" t="s">
        <v>251</v>
      </c>
      <c r="E49" s="21"/>
      <c r="F49" s="21"/>
    </row>
    <row r="50" spans="1:6" ht="36.75" customHeight="1">
      <c r="A50" s="21">
        <v>34</v>
      </c>
      <c r="B50" s="21" t="s">
        <v>252</v>
      </c>
      <c r="C50" s="21"/>
      <c r="D50" s="21" t="s">
        <v>252</v>
      </c>
      <c r="E50" s="21"/>
      <c r="F50" s="21"/>
    </row>
    <row r="51" spans="1:6" ht="30" customHeight="1">
      <c r="A51" s="21">
        <v>35</v>
      </c>
      <c r="B51" s="21" t="s">
        <v>253</v>
      </c>
      <c r="C51" s="21"/>
      <c r="D51" s="21" t="s">
        <v>253</v>
      </c>
      <c r="E51" s="21"/>
      <c r="F51" s="21"/>
    </row>
    <row r="52" spans="1:6" ht="30" customHeight="1">
      <c r="A52" s="21">
        <v>36</v>
      </c>
      <c r="B52" s="21" t="s">
        <v>254</v>
      </c>
      <c r="C52" s="21"/>
      <c r="D52" s="21" t="s">
        <v>254</v>
      </c>
      <c r="E52" s="21"/>
      <c r="F52" s="21"/>
    </row>
    <row r="53" spans="1:6" ht="30" customHeight="1">
      <c r="A53" s="21">
        <v>37</v>
      </c>
      <c r="B53" s="21" t="s">
        <v>255</v>
      </c>
      <c r="C53" s="21"/>
      <c r="D53" s="21" t="s">
        <v>255</v>
      </c>
      <c r="E53" s="21"/>
      <c r="F53" s="21"/>
    </row>
    <row r="54" spans="1:6" ht="30" customHeight="1">
      <c r="A54" s="21">
        <v>38</v>
      </c>
      <c r="B54" s="21" t="s">
        <v>256</v>
      </c>
      <c r="C54" s="21"/>
      <c r="D54" s="21" t="s">
        <v>256</v>
      </c>
      <c r="E54" s="21"/>
      <c r="F54" s="21"/>
    </row>
    <row r="55" spans="1:6" ht="30" customHeight="1">
      <c r="A55" s="21">
        <v>39</v>
      </c>
      <c r="B55" s="21" t="s">
        <v>257</v>
      </c>
      <c r="C55" s="21"/>
      <c r="D55" s="21" t="s">
        <v>257</v>
      </c>
      <c r="E55" s="21"/>
      <c r="F55" s="21"/>
    </row>
    <row r="56" spans="1:6" ht="30" customHeight="1">
      <c r="A56" s="21">
        <v>40</v>
      </c>
      <c r="B56" s="21" t="s">
        <v>258</v>
      </c>
      <c r="C56" s="21"/>
      <c r="D56" s="21" t="s">
        <v>258</v>
      </c>
      <c r="E56" s="21"/>
      <c r="F56" s="21"/>
    </row>
    <row r="57" spans="1:6" ht="30" customHeight="1">
      <c r="A57" s="21">
        <v>41</v>
      </c>
      <c r="B57" s="21" t="s">
        <v>259</v>
      </c>
      <c r="C57" s="21"/>
      <c r="D57" s="21" t="s">
        <v>259</v>
      </c>
      <c r="E57" s="21"/>
      <c r="F57" s="21"/>
    </row>
    <row r="58" spans="1:6" ht="30" customHeight="1">
      <c r="A58" s="21">
        <v>42</v>
      </c>
      <c r="B58" s="21" t="s">
        <v>260</v>
      </c>
      <c r="C58" s="21"/>
      <c r="D58" s="21" t="s">
        <v>260</v>
      </c>
      <c r="E58" s="21"/>
      <c r="F58" s="21"/>
    </row>
    <row r="59" spans="1:6" ht="30" customHeight="1">
      <c r="A59" s="21">
        <v>43</v>
      </c>
      <c r="B59" s="21" t="s">
        <v>261</v>
      </c>
      <c r="C59" s="21"/>
      <c r="D59" s="21" t="s">
        <v>261</v>
      </c>
      <c r="E59" s="21"/>
      <c r="F59" s="21"/>
    </row>
    <row r="60" spans="1:6" ht="30" customHeight="1">
      <c r="A60" s="21">
        <v>44</v>
      </c>
      <c r="B60" s="21" t="s">
        <v>262</v>
      </c>
      <c r="C60" s="21"/>
      <c r="D60" s="21" t="s">
        <v>262</v>
      </c>
      <c r="E60" s="21"/>
      <c r="F60" s="21"/>
    </row>
  </sheetData>
  <mergeCells count="10">
    <mergeCell ref="D28:D29"/>
    <mergeCell ref="D42:D43"/>
    <mergeCell ref="D44:D45"/>
    <mergeCell ref="E17:E18"/>
    <mergeCell ref="A2:F2"/>
    <mergeCell ref="B4:C4"/>
    <mergeCell ref="D4:E4"/>
    <mergeCell ref="A4:A5"/>
    <mergeCell ref="B15:B16"/>
    <mergeCell ref="D25:D27"/>
  </mergeCells>
  <printOptions horizontalCentered="1"/>
  <pageMargins left="0.45" right="0.49" top="0.74803149606299213" bottom="0.74803149606299213" header="0.31496062992125984" footer="0.31496062992125984"/>
  <pageSetup paperSize="300" scale="60" orientation="portrait" horizontalDpi="4294967294" r:id="rId1"/>
  <headerFooter alignWithMargins="0"/>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H49"/>
  <sheetViews>
    <sheetView workbookViewId="0">
      <selection activeCell="A2" sqref="A2:F2"/>
    </sheetView>
  </sheetViews>
  <sheetFormatPr defaultColWidth="9.140625" defaultRowHeight="12.75"/>
  <cols>
    <col min="1" max="1" width="2.7109375" style="1" customWidth="1"/>
    <col min="2" max="2" width="4.7109375" style="1" customWidth="1"/>
    <col min="3" max="3" width="27.7109375" style="1" customWidth="1"/>
    <col min="4" max="4" width="14.7109375" style="1" customWidth="1"/>
    <col min="5" max="5" width="1.7109375" style="1" customWidth="1"/>
    <col min="6" max="6" width="2.28515625" style="1" customWidth="1"/>
    <col min="7" max="7" width="35.7109375" style="1" customWidth="1"/>
    <col min="8" max="9" width="4.7109375" style="1" customWidth="1"/>
    <col min="10" max="16384" width="9.140625" style="1"/>
  </cols>
  <sheetData>
    <row r="1" spans="2:8">
      <c r="B1" s="2"/>
      <c r="C1" s="3"/>
      <c r="D1" s="3"/>
      <c r="E1" s="3"/>
      <c r="F1" s="3"/>
      <c r="G1" s="3"/>
      <c r="H1" s="4"/>
    </row>
    <row r="2" spans="2:8" ht="17.100000000000001" customHeight="1">
      <c r="B2" s="5"/>
      <c r="C2" s="6" t="s">
        <v>263</v>
      </c>
      <c r="D2" s="6"/>
      <c r="E2" s="6"/>
      <c r="F2" s="6"/>
      <c r="G2" s="6" t="s">
        <v>23</v>
      </c>
      <c r="H2" s="7"/>
    </row>
    <row r="3" spans="2:8">
      <c r="B3" s="5"/>
      <c r="C3" s="6"/>
      <c r="D3" s="6"/>
      <c r="E3" s="6"/>
      <c r="F3" s="6"/>
      <c r="G3" s="6"/>
      <c r="H3" s="7"/>
    </row>
    <row r="4" spans="2:8" ht="30" customHeight="1">
      <c r="B4" s="5"/>
      <c r="C4" s="8" t="s">
        <v>264</v>
      </c>
      <c r="D4" s="6"/>
      <c r="E4" s="6" t="s">
        <v>187</v>
      </c>
      <c r="F4" s="6">
        <v>1</v>
      </c>
      <c r="G4" s="8" t="s">
        <v>7</v>
      </c>
      <c r="H4" s="7"/>
    </row>
    <row r="5" spans="2:8">
      <c r="B5" s="5"/>
      <c r="C5" s="6"/>
      <c r="D5" s="6"/>
      <c r="E5" s="6"/>
      <c r="F5" s="6"/>
      <c r="G5" s="6"/>
      <c r="H5" s="7"/>
    </row>
    <row r="6" spans="2:8" ht="20.100000000000001" customHeight="1">
      <c r="B6" s="5"/>
      <c r="C6" s="9" t="s">
        <v>9</v>
      </c>
      <c r="D6" s="6"/>
      <c r="E6" s="6"/>
      <c r="F6" s="6"/>
      <c r="G6" s="9" t="s">
        <v>9</v>
      </c>
      <c r="H6" s="7"/>
    </row>
    <row r="7" spans="2:8">
      <c r="B7" s="5"/>
      <c r="C7" s="6"/>
      <c r="D7" s="6"/>
      <c r="E7" s="6"/>
      <c r="F7" s="6"/>
      <c r="G7" s="6"/>
      <c r="H7" s="7"/>
    </row>
    <row r="8" spans="2:8" ht="20.100000000000001" customHeight="1">
      <c r="B8" s="5"/>
      <c r="C8" s="9" t="s">
        <v>265</v>
      </c>
      <c r="D8" s="10"/>
      <c r="E8" s="6"/>
      <c r="F8" s="11"/>
      <c r="G8" s="9" t="s">
        <v>266</v>
      </c>
      <c r="H8" s="7"/>
    </row>
    <row r="9" spans="2:8">
      <c r="B9" s="5"/>
      <c r="C9" s="12"/>
      <c r="D9" s="6"/>
      <c r="E9" s="6"/>
      <c r="F9" s="6"/>
      <c r="G9" s="12"/>
      <c r="H9" s="7"/>
    </row>
    <row r="10" spans="2:8" ht="20.100000000000001" customHeight="1">
      <c r="B10" s="5"/>
      <c r="C10" s="9" t="s">
        <v>267</v>
      </c>
      <c r="D10" s="10"/>
      <c r="E10" s="6"/>
      <c r="F10" s="11"/>
      <c r="G10" s="9" t="s">
        <v>265</v>
      </c>
      <c r="H10" s="7"/>
    </row>
    <row r="11" spans="2:8">
      <c r="B11" s="5"/>
      <c r="C11" s="12"/>
      <c r="D11" s="6"/>
      <c r="E11" s="6"/>
      <c r="F11" s="6"/>
      <c r="G11" s="12"/>
      <c r="H11" s="7"/>
    </row>
    <row r="12" spans="2:8" ht="20.100000000000001" customHeight="1">
      <c r="B12" s="5"/>
      <c r="C12" s="9" t="s">
        <v>108</v>
      </c>
      <c r="D12" s="10"/>
      <c r="E12" s="6"/>
      <c r="F12" s="11"/>
      <c r="G12" s="9" t="s">
        <v>267</v>
      </c>
      <c r="H12" s="7"/>
    </row>
    <row r="13" spans="2:8">
      <c r="B13" s="5"/>
      <c r="C13" s="12"/>
      <c r="D13" s="6"/>
      <c r="E13" s="6"/>
      <c r="F13" s="6"/>
      <c r="G13" s="12"/>
      <c r="H13" s="7"/>
    </row>
    <row r="14" spans="2:8" ht="20.100000000000001" customHeight="1">
      <c r="B14" s="5"/>
      <c r="C14" s="9" t="s">
        <v>109</v>
      </c>
      <c r="D14" s="10"/>
      <c r="E14" s="6"/>
      <c r="F14" s="11"/>
      <c r="G14" s="9" t="s">
        <v>108</v>
      </c>
      <c r="H14" s="7"/>
    </row>
    <row r="15" spans="2:8">
      <c r="B15" s="5"/>
      <c r="C15" s="12"/>
      <c r="D15" s="6"/>
      <c r="E15" s="6"/>
      <c r="F15" s="6"/>
      <c r="G15" s="12"/>
      <c r="H15" s="7"/>
    </row>
    <row r="16" spans="2:8" ht="20.100000000000001" customHeight="1">
      <c r="B16" s="5"/>
      <c r="C16" s="9" t="s">
        <v>268</v>
      </c>
      <c r="D16" s="10"/>
      <c r="E16" s="6"/>
      <c r="F16" s="11"/>
      <c r="G16" s="9" t="s">
        <v>109</v>
      </c>
      <c r="H16" s="7"/>
    </row>
    <row r="17" spans="2:8">
      <c r="B17" s="5"/>
      <c r="C17" s="12"/>
      <c r="D17" s="6"/>
      <c r="E17" s="6"/>
      <c r="F17" s="6"/>
      <c r="G17" s="12"/>
      <c r="H17" s="7"/>
    </row>
    <row r="18" spans="2:8" ht="20.100000000000001" customHeight="1">
      <c r="B18" s="5"/>
      <c r="C18" s="9" t="s">
        <v>269</v>
      </c>
      <c r="D18" s="10"/>
      <c r="E18" s="6"/>
      <c r="F18" s="11"/>
      <c r="G18" s="9" t="s">
        <v>269</v>
      </c>
      <c r="H18" s="7"/>
    </row>
    <row r="19" spans="2:8">
      <c r="B19" s="5"/>
      <c r="C19" s="13"/>
      <c r="D19" s="6"/>
      <c r="E19" s="6"/>
      <c r="F19" s="6"/>
      <c r="G19" s="13"/>
      <c r="H19" s="7"/>
    </row>
    <row r="20" spans="2:8" ht="20.100000000000001" customHeight="1">
      <c r="B20" s="5"/>
      <c r="C20" s="9" t="s">
        <v>270</v>
      </c>
      <c r="D20" s="6"/>
      <c r="E20" s="6"/>
      <c r="F20" s="6"/>
      <c r="G20" s="6"/>
      <c r="H20" s="7"/>
    </row>
    <row r="21" spans="2:8">
      <c r="B21" s="5"/>
      <c r="C21" s="6"/>
      <c r="D21" s="6"/>
      <c r="E21" s="6"/>
      <c r="F21" s="6"/>
      <c r="G21" s="6"/>
      <c r="H21" s="7"/>
    </row>
    <row r="22" spans="2:8">
      <c r="B22" s="5"/>
      <c r="C22" s="14"/>
      <c r="D22" s="6"/>
      <c r="E22" s="6"/>
      <c r="F22" s="6"/>
      <c r="G22" s="14"/>
      <c r="H22" s="7"/>
    </row>
    <row r="23" spans="2:8" ht="24.95" customHeight="1">
      <c r="B23" s="5"/>
      <c r="C23" s="15" t="s">
        <v>271</v>
      </c>
      <c r="D23" s="10"/>
      <c r="E23" s="6" t="s">
        <v>187</v>
      </c>
      <c r="F23" s="11">
        <v>2</v>
      </c>
      <c r="G23" s="15" t="s">
        <v>12</v>
      </c>
      <c r="H23" s="7"/>
    </row>
    <row r="24" spans="2:8">
      <c r="B24" s="5"/>
      <c r="C24" s="14"/>
      <c r="D24" s="6"/>
      <c r="E24" s="6"/>
      <c r="F24" s="6"/>
      <c r="G24" s="14"/>
      <c r="H24" s="7"/>
    </row>
    <row r="25" spans="2:8" ht="20.100000000000001" customHeight="1">
      <c r="B25" s="5"/>
      <c r="C25" s="9" t="s">
        <v>9</v>
      </c>
      <c r="D25" s="10"/>
      <c r="E25" s="6"/>
      <c r="F25" s="11"/>
      <c r="G25" s="9" t="s">
        <v>272</v>
      </c>
      <c r="H25" s="7"/>
    </row>
    <row r="26" spans="2:8">
      <c r="B26" s="5"/>
      <c r="C26" s="12"/>
      <c r="D26" s="6"/>
      <c r="E26" s="6"/>
      <c r="F26" s="6"/>
      <c r="G26" s="12"/>
      <c r="H26" s="7"/>
    </row>
    <row r="27" spans="2:8" ht="20.100000000000001" customHeight="1">
      <c r="B27" s="5"/>
      <c r="C27" s="9" t="s">
        <v>273</v>
      </c>
      <c r="D27" s="10"/>
      <c r="E27" s="6"/>
      <c r="F27" s="11"/>
      <c r="G27" s="9" t="s">
        <v>274</v>
      </c>
      <c r="H27" s="7"/>
    </row>
    <row r="28" spans="2:8">
      <c r="B28" s="5"/>
      <c r="C28" s="12"/>
      <c r="D28" s="6"/>
      <c r="E28" s="6"/>
      <c r="F28" s="6"/>
      <c r="G28" s="12"/>
      <c r="H28" s="7"/>
    </row>
    <row r="29" spans="2:8" ht="20.100000000000001" customHeight="1">
      <c r="B29" s="5"/>
      <c r="C29" s="9" t="s">
        <v>110</v>
      </c>
      <c r="D29" s="10"/>
      <c r="E29" s="6"/>
      <c r="F29" s="11"/>
      <c r="G29" s="9" t="s">
        <v>275</v>
      </c>
      <c r="H29" s="7"/>
    </row>
    <row r="30" spans="2:8">
      <c r="B30" s="5"/>
      <c r="C30" s="13"/>
      <c r="D30" s="6"/>
      <c r="E30" s="6"/>
      <c r="F30" s="6"/>
      <c r="G30" s="12"/>
      <c r="H30" s="7"/>
    </row>
    <row r="31" spans="2:8" ht="20.100000000000001" customHeight="1">
      <c r="B31" s="5"/>
      <c r="C31" s="6"/>
      <c r="D31" s="6"/>
      <c r="E31" s="6"/>
      <c r="F31" s="11"/>
      <c r="G31" s="9" t="s">
        <v>276</v>
      </c>
      <c r="H31" s="7"/>
    </row>
    <row r="32" spans="2:8">
      <c r="B32" s="5"/>
      <c r="C32" s="6"/>
      <c r="D32" s="6"/>
      <c r="E32" s="6"/>
      <c r="F32" s="6"/>
      <c r="G32" s="12"/>
      <c r="H32" s="7"/>
    </row>
    <row r="33" spans="2:8" ht="20.100000000000001" customHeight="1">
      <c r="B33" s="5"/>
      <c r="C33" s="6"/>
      <c r="D33" s="6"/>
      <c r="E33" s="6"/>
      <c r="F33" s="11"/>
      <c r="G33" s="9" t="s">
        <v>277</v>
      </c>
      <c r="H33" s="7"/>
    </row>
    <row r="34" spans="2:8">
      <c r="B34" s="5"/>
      <c r="C34" s="6"/>
      <c r="D34" s="6"/>
      <c r="E34" s="6"/>
      <c r="F34" s="6"/>
      <c r="G34" s="12"/>
      <c r="H34" s="7"/>
    </row>
    <row r="35" spans="2:8" ht="20.100000000000001" customHeight="1">
      <c r="B35" s="5"/>
      <c r="C35" s="6"/>
      <c r="D35" s="6"/>
      <c r="E35" s="6"/>
      <c r="F35" s="11"/>
      <c r="G35" s="9" t="s">
        <v>278</v>
      </c>
      <c r="H35" s="7"/>
    </row>
    <row r="36" spans="2:8">
      <c r="B36" s="5"/>
      <c r="C36" s="6"/>
      <c r="D36" s="6"/>
      <c r="E36" s="6"/>
      <c r="F36" s="6"/>
      <c r="G36" s="13"/>
      <c r="H36" s="7"/>
    </row>
    <row r="37" spans="2:8">
      <c r="B37" s="5"/>
      <c r="C37" s="6"/>
      <c r="D37" s="6"/>
      <c r="E37" s="6"/>
      <c r="F37" s="6"/>
      <c r="G37" s="6"/>
      <c r="H37" s="7"/>
    </row>
    <row r="38" spans="2:8" ht="24.95" customHeight="1">
      <c r="B38" s="5"/>
      <c r="C38" s="6"/>
      <c r="D38" s="6"/>
      <c r="E38" s="6" t="s">
        <v>187</v>
      </c>
      <c r="F38" s="6">
        <v>3</v>
      </c>
      <c r="G38" s="15" t="s">
        <v>279</v>
      </c>
      <c r="H38" s="7"/>
    </row>
    <row r="39" spans="2:8">
      <c r="B39" s="5"/>
      <c r="C39" s="6"/>
      <c r="D39" s="6"/>
      <c r="E39" s="6"/>
      <c r="F39" s="6"/>
      <c r="G39" s="6"/>
      <c r="H39" s="7"/>
    </row>
    <row r="40" spans="2:8" ht="20.100000000000001" customHeight="1">
      <c r="B40" s="5"/>
      <c r="C40" s="6"/>
      <c r="D40" s="6"/>
      <c r="E40" s="6"/>
      <c r="F40" s="6"/>
      <c r="G40" s="9" t="s">
        <v>280</v>
      </c>
      <c r="H40" s="7"/>
    </row>
    <row r="41" spans="2:8">
      <c r="B41" s="5"/>
      <c r="C41" s="6"/>
      <c r="D41" s="6"/>
      <c r="E41" s="6"/>
      <c r="F41" s="6"/>
      <c r="G41" s="6"/>
      <c r="H41" s="7"/>
    </row>
    <row r="42" spans="2:8">
      <c r="B42" s="5"/>
      <c r="C42" s="6"/>
      <c r="D42" s="6"/>
      <c r="E42" s="6"/>
      <c r="F42" s="6"/>
      <c r="G42" s="6"/>
      <c r="H42" s="7"/>
    </row>
    <row r="43" spans="2:8" ht="24.95" customHeight="1">
      <c r="B43" s="5"/>
      <c r="C43" s="6"/>
      <c r="D43" s="6"/>
      <c r="E43" s="6" t="s">
        <v>187</v>
      </c>
      <c r="F43" s="6">
        <v>4</v>
      </c>
      <c r="G43" s="15" t="s">
        <v>281</v>
      </c>
      <c r="H43" s="7"/>
    </row>
    <row r="44" spans="2:8">
      <c r="B44" s="5"/>
      <c r="C44" s="6"/>
      <c r="D44" s="6"/>
      <c r="E44" s="6"/>
      <c r="F44" s="6"/>
      <c r="G44" s="6"/>
      <c r="H44" s="7"/>
    </row>
    <row r="45" spans="2:8" ht="20.100000000000001" customHeight="1">
      <c r="B45" s="5"/>
      <c r="C45" s="6"/>
      <c r="D45" s="6"/>
      <c r="E45" s="6"/>
      <c r="F45" s="6"/>
      <c r="G45" s="9" t="s">
        <v>282</v>
      </c>
      <c r="H45" s="7"/>
    </row>
    <row r="46" spans="2:8">
      <c r="B46" s="5"/>
      <c r="C46" s="6"/>
      <c r="D46" s="6"/>
      <c r="E46" s="6"/>
      <c r="F46" s="6"/>
      <c r="G46" s="6"/>
      <c r="H46" s="7"/>
    </row>
    <row r="47" spans="2:8" ht="20.100000000000001" customHeight="1">
      <c r="B47" s="5"/>
      <c r="C47" s="6"/>
      <c r="D47" s="6"/>
      <c r="E47" s="6"/>
      <c r="F47" s="6"/>
      <c r="G47" s="9" t="s">
        <v>283</v>
      </c>
      <c r="H47" s="7"/>
    </row>
    <row r="48" spans="2:8">
      <c r="B48" s="5"/>
      <c r="H48" s="7"/>
    </row>
    <row r="49" spans="2:8">
      <c r="B49" s="16"/>
      <c r="C49" s="17"/>
      <c r="D49" s="17"/>
      <c r="E49" s="17"/>
      <c r="F49" s="17"/>
      <c r="G49" s="17"/>
      <c r="H49" s="18"/>
    </row>
  </sheetData>
  <pageMargins left="0.55118110236220474" right="0.55118110236220474" top="0.59055118110236227" bottom="0.98425196850393715" header="0.51181102362204722" footer="0.51181102362204722"/>
  <pageSetup paperSize="5" scale="9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Lamp.24</vt:lpstr>
      <vt:lpstr>Penanggungjwb LK</vt:lpstr>
      <vt:lpstr>Bagan</vt:lpstr>
      <vt:lpstr>Lamp.24!Print_Area</vt:lpstr>
      <vt:lpstr>'Penanggungjwb LK'!Print_Titles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DPDPK</dc:creator>
  <cp:lastModifiedBy>ismail - [2010]</cp:lastModifiedBy>
  <cp:lastPrinted>2025-02-19T02:33:39Z</cp:lastPrinted>
  <dcterms:created xsi:type="dcterms:W3CDTF">2009-12-08T02:09:06Z</dcterms:created>
  <dcterms:modified xsi:type="dcterms:W3CDTF">2025-02-19T02:35:31Z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1057-12.2.0.13306</vt:lpwstr>
  </property>
  <property fmtid="{D5CDD505-2E9C-101B-9397-08002B2CF9AE}" pid="3" name="ICV">
    <vt:lpwstr>48EABFE183E3405FAA2E5CC135345AF5_13</vt:lpwstr>
  </property>
</Properties>
</file>